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 tabRatio="657"/>
  </bookViews>
  <sheets>
    <sheet name="1 четверть " sheetId="1" r:id="rId1"/>
    <sheet name="русский язык " sheetId="2" r:id="rId2"/>
    <sheet name="математика" sheetId="3" r:id="rId3"/>
    <sheet name="кабардинский язык" sheetId="4" r:id="rId4"/>
    <sheet name="кабард.лит." sheetId="5" r:id="rId5"/>
    <sheet name="физика" sheetId="6" r:id="rId6"/>
    <sheet name="химия" sheetId="7" r:id="rId7"/>
    <sheet name="биология" sheetId="8" r:id="rId8"/>
    <sheet name="география" sheetId="9" r:id="rId9"/>
    <sheet name="история" sheetId="10" r:id="rId10"/>
    <sheet name="обществознание" sheetId="11" r:id="rId11"/>
    <sheet name="литература" sheetId="12" r:id="rId12"/>
    <sheet name="ИКТ" sheetId="13" r:id="rId13"/>
    <sheet name="англ.язык" sheetId="14" r:id="rId14"/>
  </sheets>
  <calcPr calcId="144525"/>
</workbook>
</file>

<file path=xl/calcChain.xml><?xml version="1.0" encoding="utf-8"?>
<calcChain xmlns="http://schemas.openxmlformats.org/spreadsheetml/2006/main">
  <c r="J26" i="1" l="1"/>
  <c r="I26" i="1"/>
  <c r="E22" i="1" l="1"/>
  <c r="G22" i="1"/>
  <c r="H22" i="1"/>
  <c r="I22" i="1"/>
  <c r="F22" i="1"/>
  <c r="B22" i="1"/>
  <c r="B12" i="1"/>
  <c r="E25" i="1"/>
  <c r="E13" i="1"/>
  <c r="K23" i="1"/>
  <c r="H13" i="1"/>
  <c r="G13" i="1"/>
  <c r="G26" i="1" s="1"/>
  <c r="F13" i="1"/>
  <c r="K22" i="1"/>
  <c r="K20" i="1"/>
  <c r="K19" i="1"/>
  <c r="O21" i="1"/>
  <c r="P21" i="1"/>
  <c r="Q21" i="1"/>
  <c r="R21" i="1"/>
  <c r="S21" i="1"/>
  <c r="N21" i="1"/>
  <c r="F21" i="1"/>
  <c r="J21" i="1" s="1"/>
  <c r="G21" i="1"/>
  <c r="H21" i="1"/>
  <c r="I21" i="1"/>
  <c r="E21" i="1"/>
  <c r="J20" i="1"/>
  <c r="L20" i="1"/>
  <c r="T20" i="1"/>
  <c r="G25" i="1"/>
  <c r="H25" i="1"/>
  <c r="H26" i="1" s="1"/>
  <c r="I25" i="1"/>
  <c r="F25" i="1"/>
  <c r="T21" i="1"/>
  <c r="T14" i="1"/>
  <c r="O12" i="1"/>
  <c r="P12" i="1"/>
  <c r="Q12" i="1"/>
  <c r="R12" i="1"/>
  <c r="S12" i="1"/>
  <c r="O13" i="1"/>
  <c r="P13" i="1"/>
  <c r="Q13" i="1"/>
  <c r="R13" i="1"/>
  <c r="S13" i="1"/>
  <c r="N13" i="1"/>
  <c r="N12" i="1"/>
  <c r="I13" i="1"/>
  <c r="G12" i="1"/>
  <c r="H12" i="1"/>
  <c r="I12" i="1"/>
  <c r="F12" i="1"/>
  <c r="E26" i="1" l="1"/>
  <c r="K21" i="1"/>
  <c r="K13" i="1"/>
  <c r="F26" i="1"/>
  <c r="J22" i="1"/>
  <c r="U18" i="1"/>
  <c r="V18" i="1"/>
  <c r="T10" i="1"/>
  <c r="T11" i="1"/>
  <c r="T9" i="1"/>
  <c r="J9" i="1"/>
  <c r="J10" i="1"/>
  <c r="J11" i="1"/>
  <c r="J8" i="1"/>
  <c r="J22" i="14" l="1"/>
  <c r="I22" i="14"/>
  <c r="H22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7" i="14"/>
  <c r="I17" i="14"/>
  <c r="H17" i="14"/>
  <c r="B17" i="14"/>
  <c r="B21" i="14" s="1"/>
  <c r="J16" i="14"/>
  <c r="H16" i="14"/>
  <c r="J15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I9" i="14"/>
  <c r="H9" i="14"/>
  <c r="B9" i="14"/>
  <c r="B22" i="14" s="1"/>
  <c r="I8" i="14"/>
  <c r="H8" i="14"/>
  <c r="I7" i="14"/>
  <c r="H7" i="14"/>
  <c r="I6" i="14"/>
  <c r="H6" i="14"/>
  <c r="T23" i="1" l="1"/>
  <c r="J13" i="1"/>
  <c r="D27" i="1"/>
  <c r="C27" i="1"/>
  <c r="D25" i="1"/>
  <c r="D26" i="1" s="1"/>
  <c r="C25" i="1"/>
  <c r="C26" i="1" s="1"/>
  <c r="B25" i="1"/>
  <c r="B26" i="1" s="1"/>
  <c r="T24" i="1"/>
  <c r="E12" i="1"/>
  <c r="T13" i="1"/>
  <c r="J12" i="1" l="1"/>
  <c r="E27" i="1"/>
  <c r="J27" i="1" s="1"/>
  <c r="J22" i="13"/>
  <c r="I22" i="13"/>
  <c r="H22" i="13"/>
  <c r="J21" i="13"/>
  <c r="I21" i="13"/>
  <c r="H21" i="13"/>
  <c r="J20" i="13"/>
  <c r="I20" i="13"/>
  <c r="H20" i="13"/>
  <c r="J19" i="13"/>
  <c r="I19" i="13"/>
  <c r="H19" i="13"/>
  <c r="J18" i="13"/>
  <c r="I18" i="13"/>
  <c r="H18" i="13"/>
  <c r="J17" i="13"/>
  <c r="I17" i="13"/>
  <c r="H17" i="13"/>
  <c r="B17" i="13"/>
  <c r="B21" i="13" s="1"/>
  <c r="J16" i="13"/>
  <c r="H16" i="13"/>
  <c r="J15" i="13"/>
  <c r="I15" i="13"/>
  <c r="H15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I9" i="13"/>
  <c r="H9" i="13"/>
  <c r="B9" i="13"/>
  <c r="B22" i="13" s="1"/>
  <c r="I8" i="13"/>
  <c r="H8" i="13"/>
  <c r="I7" i="13"/>
  <c r="H7" i="13"/>
  <c r="I6" i="13"/>
  <c r="H6" i="13"/>
  <c r="K8" i="1"/>
  <c r="L8" i="1"/>
  <c r="T12" i="1"/>
  <c r="T7" i="1"/>
  <c r="T8" i="1"/>
  <c r="T16" i="1"/>
  <c r="J22" i="12"/>
  <c r="I22" i="12"/>
  <c r="H22" i="12"/>
  <c r="J21" i="12"/>
  <c r="I21" i="12"/>
  <c r="H21" i="12"/>
  <c r="J20" i="12"/>
  <c r="I20" i="12"/>
  <c r="H20" i="12"/>
  <c r="J19" i="12"/>
  <c r="I19" i="12"/>
  <c r="H19" i="12"/>
  <c r="J18" i="12"/>
  <c r="I18" i="12"/>
  <c r="H18" i="12"/>
  <c r="J17" i="12"/>
  <c r="I17" i="12"/>
  <c r="H17" i="12"/>
  <c r="B17" i="12"/>
  <c r="B21" i="12" s="1"/>
  <c r="J16" i="12"/>
  <c r="H16" i="12"/>
  <c r="J15" i="12"/>
  <c r="I15" i="12"/>
  <c r="H15" i="12"/>
  <c r="J14" i="12"/>
  <c r="I14" i="12"/>
  <c r="H14" i="12"/>
  <c r="J13" i="12"/>
  <c r="I13" i="12"/>
  <c r="H13" i="12"/>
  <c r="J12" i="12"/>
  <c r="I12" i="12"/>
  <c r="H12" i="12"/>
  <c r="J11" i="12"/>
  <c r="I11" i="12"/>
  <c r="H11" i="12"/>
  <c r="J10" i="12"/>
  <c r="I10" i="12"/>
  <c r="H10" i="12"/>
  <c r="I9" i="12"/>
  <c r="H9" i="12"/>
  <c r="B9" i="12"/>
  <c r="B22" i="12" s="1"/>
  <c r="I8" i="12"/>
  <c r="H8" i="12"/>
  <c r="I7" i="12"/>
  <c r="H7" i="12"/>
  <c r="I6" i="12"/>
  <c r="H6" i="12"/>
  <c r="J22" i="11"/>
  <c r="I22" i="11"/>
  <c r="H22" i="11"/>
  <c r="J21" i="11"/>
  <c r="I21" i="11"/>
  <c r="H21" i="11"/>
  <c r="J20" i="11"/>
  <c r="I20" i="11"/>
  <c r="H20" i="11"/>
  <c r="J19" i="11"/>
  <c r="I19" i="11"/>
  <c r="H19" i="11"/>
  <c r="J18" i="11"/>
  <c r="I18" i="11"/>
  <c r="H18" i="11"/>
  <c r="J17" i="11"/>
  <c r="I17" i="11"/>
  <c r="H17" i="11"/>
  <c r="B17" i="11"/>
  <c r="B21" i="11" s="1"/>
  <c r="J16" i="11"/>
  <c r="H16" i="11"/>
  <c r="J15" i="11"/>
  <c r="I15" i="11"/>
  <c r="H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I9" i="11"/>
  <c r="H9" i="11"/>
  <c r="B9" i="11"/>
  <c r="B22" i="11" s="1"/>
  <c r="I8" i="11"/>
  <c r="H8" i="11"/>
  <c r="I7" i="11"/>
  <c r="H7" i="11"/>
  <c r="I6" i="11"/>
  <c r="H6" i="11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B17" i="10"/>
  <c r="B21" i="10" s="1"/>
  <c r="J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I9" i="10"/>
  <c r="H9" i="10"/>
  <c r="B9" i="10"/>
  <c r="B22" i="10" s="1"/>
  <c r="I8" i="10"/>
  <c r="H8" i="10"/>
  <c r="I7" i="10"/>
  <c r="H7" i="10"/>
  <c r="I6" i="10"/>
  <c r="H6" i="10"/>
  <c r="J22" i="9"/>
  <c r="I22" i="9"/>
  <c r="H22" i="9"/>
  <c r="J21" i="9"/>
  <c r="I21" i="9"/>
  <c r="H21" i="9"/>
  <c r="J20" i="9"/>
  <c r="I20" i="9"/>
  <c r="H20" i="9"/>
  <c r="J19" i="9"/>
  <c r="I19" i="9"/>
  <c r="H19" i="9"/>
  <c r="J18" i="9"/>
  <c r="I18" i="9"/>
  <c r="H18" i="9"/>
  <c r="J17" i="9"/>
  <c r="I17" i="9"/>
  <c r="H17" i="9"/>
  <c r="B17" i="9"/>
  <c r="B21" i="9" s="1"/>
  <c r="J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I9" i="9"/>
  <c r="H9" i="9"/>
  <c r="B9" i="9"/>
  <c r="B22" i="9" s="1"/>
  <c r="I8" i="9"/>
  <c r="H8" i="9"/>
  <c r="I7" i="9"/>
  <c r="H7" i="9"/>
  <c r="I6" i="9"/>
  <c r="H6" i="9"/>
  <c r="J22" i="8"/>
  <c r="I22" i="8"/>
  <c r="H22" i="8"/>
  <c r="J21" i="8"/>
  <c r="I21" i="8"/>
  <c r="H21" i="8"/>
  <c r="J20" i="8"/>
  <c r="I20" i="8"/>
  <c r="H20" i="8"/>
  <c r="J19" i="8"/>
  <c r="I19" i="8"/>
  <c r="H19" i="8"/>
  <c r="J18" i="8"/>
  <c r="I18" i="8"/>
  <c r="H18" i="8"/>
  <c r="J17" i="8"/>
  <c r="I17" i="8"/>
  <c r="H17" i="8"/>
  <c r="B17" i="8"/>
  <c r="B21" i="8" s="1"/>
  <c r="J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I9" i="8"/>
  <c r="H9" i="8"/>
  <c r="B9" i="8"/>
  <c r="B22" i="8" s="1"/>
  <c r="I8" i="8"/>
  <c r="H8" i="8"/>
  <c r="I7" i="8"/>
  <c r="H7" i="8"/>
  <c r="I6" i="8"/>
  <c r="H6" i="8"/>
  <c r="J22" i="7"/>
  <c r="I22" i="7"/>
  <c r="H22" i="7"/>
  <c r="J21" i="7"/>
  <c r="I21" i="7"/>
  <c r="H21" i="7"/>
  <c r="J20" i="7"/>
  <c r="I20" i="7"/>
  <c r="H20" i="7"/>
  <c r="J19" i="7"/>
  <c r="I19" i="7"/>
  <c r="H19" i="7"/>
  <c r="J18" i="7"/>
  <c r="I18" i="7"/>
  <c r="H18" i="7"/>
  <c r="J17" i="7"/>
  <c r="I17" i="7"/>
  <c r="H17" i="7"/>
  <c r="B17" i="7"/>
  <c r="B21" i="7" s="1"/>
  <c r="J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I10" i="7"/>
  <c r="H10" i="7"/>
  <c r="I9" i="7"/>
  <c r="H9" i="7"/>
  <c r="B9" i="7"/>
  <c r="B22" i="7" s="1"/>
  <c r="I8" i="7"/>
  <c r="H8" i="7"/>
  <c r="I7" i="7"/>
  <c r="H7" i="7"/>
  <c r="I6" i="7"/>
  <c r="H6" i="7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B17" i="6"/>
  <c r="B21" i="6" s="1"/>
  <c r="J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I9" i="6"/>
  <c r="H9" i="6"/>
  <c r="B9" i="6"/>
  <c r="B22" i="6" s="1"/>
  <c r="I8" i="6"/>
  <c r="H8" i="6"/>
  <c r="I7" i="6"/>
  <c r="H7" i="6"/>
  <c r="I6" i="6"/>
  <c r="H6" i="6"/>
  <c r="J22" i="5"/>
  <c r="I22" i="5"/>
  <c r="H22" i="5"/>
  <c r="J21" i="5"/>
  <c r="I21" i="5"/>
  <c r="H21" i="5"/>
  <c r="J20" i="5"/>
  <c r="I20" i="5"/>
  <c r="H20" i="5"/>
  <c r="J19" i="5"/>
  <c r="I19" i="5"/>
  <c r="H19" i="5"/>
  <c r="J18" i="5"/>
  <c r="I18" i="5"/>
  <c r="H18" i="5"/>
  <c r="J17" i="5"/>
  <c r="I17" i="5"/>
  <c r="H17" i="5"/>
  <c r="B17" i="5"/>
  <c r="B21" i="5" s="1"/>
  <c r="J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I9" i="5"/>
  <c r="H9" i="5"/>
  <c r="B9" i="5"/>
  <c r="I8" i="5"/>
  <c r="H8" i="5"/>
  <c r="I7" i="5"/>
  <c r="H7" i="5"/>
  <c r="I6" i="5"/>
  <c r="H6" i="5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B17" i="4"/>
  <c r="B21" i="4" s="1"/>
  <c r="J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I9" i="4"/>
  <c r="H9" i="4"/>
  <c r="B9" i="4"/>
  <c r="I8" i="4"/>
  <c r="H8" i="4"/>
  <c r="I7" i="4"/>
  <c r="H7" i="4"/>
  <c r="I6" i="4"/>
  <c r="H6" i="4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B17" i="3"/>
  <c r="B21" i="3" s="1"/>
  <c r="J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I9" i="3"/>
  <c r="H9" i="3"/>
  <c r="B9" i="3"/>
  <c r="I8" i="3"/>
  <c r="H8" i="3"/>
  <c r="I7" i="3"/>
  <c r="H7" i="3"/>
  <c r="I6" i="3"/>
  <c r="H6" i="3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B18" i="2"/>
  <c r="J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I10" i="2"/>
  <c r="H10" i="2"/>
  <c r="B10" i="2"/>
  <c r="I9" i="2"/>
  <c r="H9" i="2"/>
  <c r="I8" i="2"/>
  <c r="H8" i="2"/>
  <c r="I7" i="2"/>
  <c r="H7" i="2"/>
  <c r="J5" i="2"/>
  <c r="I5" i="2"/>
  <c r="H5" i="2"/>
  <c r="K7" i="1"/>
  <c r="B13" i="1"/>
  <c r="K26" i="1" l="1"/>
  <c r="B22" i="5"/>
  <c r="B22" i="4"/>
  <c r="B22" i="3"/>
  <c r="B22" i="2"/>
  <c r="B23" i="2"/>
  <c r="L14" i="1"/>
  <c r="L15" i="1"/>
  <c r="L25" i="1"/>
  <c r="J25" i="1"/>
  <c r="J24" i="1"/>
  <c r="K25" i="1"/>
  <c r="K24" i="1"/>
  <c r="L12" i="1"/>
  <c r="K12" i="1"/>
  <c r="J14" i="1"/>
  <c r="T15" i="1"/>
  <c r="T17" i="1"/>
  <c r="T18" i="1"/>
  <c r="T22" i="1" l="1"/>
  <c r="L17" i="1"/>
  <c r="L18" i="1"/>
  <c r="L19" i="1"/>
  <c r="L21" i="1"/>
  <c r="K18" i="1"/>
  <c r="J19" i="1"/>
  <c r="J15" i="1"/>
  <c r="J16" i="1"/>
  <c r="J17" i="1"/>
  <c r="K14" i="1" l="1"/>
  <c r="T25" i="1"/>
  <c r="L23" i="1"/>
  <c r="L24" i="1"/>
  <c r="J23" i="1"/>
  <c r="L16" i="1"/>
  <c r="J18" i="1"/>
  <c r="L26" i="1"/>
  <c r="B27" i="1"/>
  <c r="K15" i="1"/>
  <c r="K16" i="1"/>
  <c r="K17" i="1"/>
  <c r="L7" i="1"/>
  <c r="K9" i="1"/>
  <c r="K10" i="1"/>
  <c r="K11" i="1"/>
  <c r="J7" i="1"/>
  <c r="T27" i="1" l="1"/>
  <c r="T26" i="1"/>
  <c r="L22" i="1"/>
  <c r="K27" i="1" l="1"/>
  <c r="L27" i="1"/>
</calcChain>
</file>

<file path=xl/sharedStrings.xml><?xml version="1.0" encoding="utf-8"?>
<sst xmlns="http://schemas.openxmlformats.org/spreadsheetml/2006/main" count="512" uniqueCount="51">
  <si>
    <t xml:space="preserve">                                                                    Информация</t>
  </si>
  <si>
    <t xml:space="preserve">                                                        об успеваемости и посещаемости</t>
  </si>
  <si>
    <t>классы</t>
  </si>
  <si>
    <t>прибыло</t>
  </si>
  <si>
    <t>выбыло</t>
  </si>
  <si>
    <t>успеваемость</t>
  </si>
  <si>
    <t>посещаемость</t>
  </si>
  <si>
    <t>«5»</t>
  </si>
  <si>
    <t>«4»</t>
  </si>
  <si>
    <t>«3»</t>
  </si>
  <si>
    <t>«2»</t>
  </si>
  <si>
    <t>%</t>
  </si>
  <si>
    <t>СОУ</t>
  </si>
  <si>
    <t>без  причч.</t>
  </si>
  <si>
    <t>без  причины</t>
  </si>
  <si>
    <t>посещ</t>
  </si>
  <si>
    <t>всего  1-4</t>
  </si>
  <si>
    <t>всего 2-4</t>
  </si>
  <si>
    <t>всего 5-9</t>
  </si>
  <si>
    <t>всего 10-11</t>
  </si>
  <si>
    <t>всего  1-11</t>
  </si>
  <si>
    <t>всего 2-9</t>
  </si>
  <si>
    <r>
      <t xml:space="preserve">Отчет составил  </t>
    </r>
    <r>
      <rPr>
        <u/>
        <sz val="12"/>
        <color theme="1"/>
        <rFont val="Times New Roman"/>
        <family val="1"/>
        <charset val="204"/>
      </rPr>
      <t xml:space="preserve">  зам. директора по УВР:_________Утова А.М.</t>
    </r>
  </si>
  <si>
    <t>кол-во уч-ся на конец четверти</t>
  </si>
  <si>
    <t>кол-во уч-ся на начало учеб года</t>
  </si>
  <si>
    <t>% кач-ва</t>
  </si>
  <si>
    <t>% успев</t>
  </si>
  <si>
    <t>по причине</t>
  </si>
  <si>
    <t xml:space="preserve">пропущ.дней </t>
  </si>
  <si>
    <t>пропущ уроков</t>
  </si>
  <si>
    <t>кол-во дней зан.  класса</t>
  </si>
  <si>
    <t xml:space="preserve">                                      МКОУ «СОШ №2 с. Алтуд» за  1 четверть 2015/2016 учебного года.</t>
  </si>
  <si>
    <t>2а</t>
  </si>
  <si>
    <t>2б</t>
  </si>
  <si>
    <t>5а</t>
  </si>
  <si>
    <t>5б</t>
  </si>
  <si>
    <t>9а</t>
  </si>
  <si>
    <t>9б</t>
  </si>
  <si>
    <t>предметы</t>
  </si>
  <si>
    <t>русский язык</t>
  </si>
  <si>
    <t xml:space="preserve">математика </t>
  </si>
  <si>
    <t>алгебра</t>
  </si>
  <si>
    <t>каб.язык</t>
  </si>
  <si>
    <t>каб.лит</t>
  </si>
  <si>
    <t xml:space="preserve">физика </t>
  </si>
  <si>
    <t>3а</t>
  </si>
  <si>
    <t>3б</t>
  </si>
  <si>
    <t>6а</t>
  </si>
  <si>
    <t>6б</t>
  </si>
  <si>
    <t xml:space="preserve">                                      МКОУ «СОШ №2 с. Алтуд» за  2 четверть 2016/2017 учебного года.</t>
  </si>
  <si>
    <t>9аб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</si>
</sst>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5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left" vertical="top"/>
    </xf>
    <xf numFmtId="164" fontId="7" fillId="4" borderId="1" xfId="0" applyNumberFormat="1" applyFont="1" applyFill="1" applyBorder="1" applyAlignment="1">
      <alignment horizontal="left" vertical="top"/>
    </xf>
    <xf numFmtId="0" fontId="7" fillId="4" borderId="1" xfId="0" applyNumberFormat="1" applyFont="1" applyFill="1" applyBorder="1" applyAlignment="1">
      <alignment horizontal="left" vertical="top"/>
    </xf>
    <xf numFmtId="1" fontId="7" fillId="4" borderId="1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7" workbookViewId="0">
      <selection activeCell="J26" sqref="J26"/>
    </sheetView>
  </sheetViews>
  <sheetFormatPr defaultRowHeight="15" x14ac:dyDescent="0.25"/>
  <cols>
    <col min="1" max="1" width="10" customWidth="1"/>
    <col min="2" max="2" width="7.5703125" customWidth="1"/>
    <col min="3" max="3" width="6.5703125" customWidth="1"/>
    <col min="4" max="4" width="5.85546875" customWidth="1"/>
    <col min="5" max="5" width="7.85546875" customWidth="1"/>
    <col min="6" max="6" width="5.5703125" customWidth="1"/>
    <col min="7" max="7" width="5.140625" customWidth="1"/>
    <col min="8" max="9" width="5.85546875" customWidth="1"/>
    <col min="10" max="10" width="7.28515625" customWidth="1"/>
    <col min="11" max="11" width="6.7109375" customWidth="1"/>
    <col min="12" max="12" width="6.28515625" customWidth="1"/>
    <col min="13" max="13" width="7.85546875" style="1" customWidth="1"/>
    <col min="14" max="14" width="8" customWidth="1"/>
    <col min="15" max="15" width="8.28515625" customWidth="1"/>
    <col min="16" max="16" width="6.5703125" customWidth="1"/>
    <col min="17" max="17" width="7.5703125" customWidth="1"/>
    <col min="18" max="18" width="8.140625" customWidth="1"/>
    <col min="19" max="19" width="6.42578125" customWidth="1"/>
    <col min="20" max="20" width="7" customWidth="1"/>
  </cols>
  <sheetData>
    <row r="1" spans="1:22" ht="15.75" x14ac:dyDescent="0.25">
      <c r="A1" s="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6"/>
      <c r="Q1" s="6"/>
      <c r="R1" s="6"/>
      <c r="S1" s="6"/>
      <c r="T1" s="6"/>
    </row>
    <row r="2" spans="1:22" ht="15.75" x14ac:dyDescent="0.25">
      <c r="A2" s="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"/>
      <c r="P2" s="6"/>
      <c r="Q2" s="6"/>
      <c r="R2" s="6"/>
      <c r="S2" s="6"/>
      <c r="T2" s="6"/>
    </row>
    <row r="3" spans="1:22" ht="15.75" x14ac:dyDescent="0.25">
      <c r="A3" s="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6"/>
      <c r="P3" s="6"/>
      <c r="Q3" s="6"/>
      <c r="R3" s="6"/>
      <c r="S3" s="6"/>
      <c r="T3" s="6"/>
    </row>
    <row r="4" spans="1:22" ht="21.75" customHeight="1" x14ac:dyDescent="0.25">
      <c r="A4" s="49" t="s">
        <v>2</v>
      </c>
      <c r="B4" s="47" t="s">
        <v>24</v>
      </c>
      <c r="C4" s="49" t="s">
        <v>3</v>
      </c>
      <c r="D4" s="49" t="s">
        <v>4</v>
      </c>
      <c r="E4" s="47" t="s">
        <v>23</v>
      </c>
      <c r="F4" s="49" t="s">
        <v>5</v>
      </c>
      <c r="G4" s="49"/>
      <c r="H4" s="49"/>
      <c r="I4" s="49"/>
      <c r="J4" s="49"/>
      <c r="K4" s="49"/>
      <c r="L4" s="49"/>
      <c r="M4" s="50" t="s">
        <v>6</v>
      </c>
      <c r="N4" s="51"/>
      <c r="O4" s="51"/>
      <c r="P4" s="51"/>
      <c r="Q4" s="7"/>
      <c r="R4" s="7"/>
      <c r="S4" s="7"/>
      <c r="T4" s="8"/>
    </row>
    <row r="5" spans="1:22" ht="30" customHeight="1" x14ac:dyDescent="0.25">
      <c r="A5" s="49"/>
      <c r="B5" s="52"/>
      <c r="C5" s="49"/>
      <c r="D5" s="49"/>
      <c r="E5" s="52"/>
      <c r="F5" s="49" t="s">
        <v>7</v>
      </c>
      <c r="G5" s="49" t="s">
        <v>8</v>
      </c>
      <c r="H5" s="49" t="s">
        <v>9</v>
      </c>
      <c r="I5" s="49" t="s">
        <v>10</v>
      </c>
      <c r="J5" s="47" t="s">
        <v>25</v>
      </c>
      <c r="K5" s="47" t="s">
        <v>26</v>
      </c>
      <c r="L5" s="49" t="s">
        <v>12</v>
      </c>
      <c r="M5" s="47" t="s">
        <v>30</v>
      </c>
      <c r="N5" s="47" t="s">
        <v>28</v>
      </c>
      <c r="O5" s="47" t="s">
        <v>27</v>
      </c>
      <c r="P5" s="49" t="s">
        <v>13</v>
      </c>
      <c r="Q5" s="47" t="s">
        <v>29</v>
      </c>
      <c r="R5" s="47" t="s">
        <v>27</v>
      </c>
      <c r="S5" s="49" t="s">
        <v>14</v>
      </c>
      <c r="T5" s="9" t="s">
        <v>11</v>
      </c>
      <c r="U5" s="39">
        <v>3</v>
      </c>
      <c r="V5" s="40">
        <v>4</v>
      </c>
    </row>
    <row r="6" spans="1:22" ht="14.25" customHeight="1" x14ac:dyDescent="0.25">
      <c r="A6" s="49"/>
      <c r="B6" s="48"/>
      <c r="C6" s="49"/>
      <c r="D6" s="49"/>
      <c r="E6" s="48"/>
      <c r="F6" s="49"/>
      <c r="G6" s="49"/>
      <c r="H6" s="49"/>
      <c r="I6" s="49"/>
      <c r="J6" s="48"/>
      <c r="K6" s="48"/>
      <c r="L6" s="49"/>
      <c r="M6" s="48"/>
      <c r="N6" s="48"/>
      <c r="O6" s="48"/>
      <c r="P6" s="49"/>
      <c r="Q6" s="48"/>
      <c r="R6" s="48"/>
      <c r="S6" s="49"/>
      <c r="T6" s="10" t="s">
        <v>15</v>
      </c>
      <c r="U6" s="37"/>
      <c r="V6" s="34"/>
    </row>
    <row r="7" spans="1:22" ht="15.75" x14ac:dyDescent="0.25">
      <c r="A7" s="11">
        <v>1</v>
      </c>
      <c r="B7" s="11">
        <v>19</v>
      </c>
      <c r="C7" s="11">
        <v>0</v>
      </c>
      <c r="D7" s="11">
        <v>0</v>
      </c>
      <c r="E7" s="33">
        <v>19</v>
      </c>
      <c r="F7" s="12">
        <v>0</v>
      </c>
      <c r="G7" s="12">
        <v>0</v>
      </c>
      <c r="H7" s="12">
        <v>0</v>
      </c>
      <c r="I7" s="12">
        <v>0</v>
      </c>
      <c r="J7" s="15">
        <f>(F7+G7)/E7*100</f>
        <v>0</v>
      </c>
      <c r="K7" s="13">
        <f>(F7+G7+H7)/E7*100</f>
        <v>0</v>
      </c>
      <c r="L7" s="13">
        <f>(F7*U70+G7*0.64+H7*0.36+I7*0.14)/E7*100</f>
        <v>0</v>
      </c>
      <c r="M7" s="13">
        <v>44</v>
      </c>
      <c r="N7" s="11">
        <v>19</v>
      </c>
      <c r="O7" s="11">
        <v>19</v>
      </c>
      <c r="P7" s="11">
        <v>0</v>
      </c>
      <c r="Q7" s="11">
        <v>80</v>
      </c>
      <c r="R7" s="11">
        <v>80</v>
      </c>
      <c r="S7" s="11">
        <v>0</v>
      </c>
      <c r="T7" s="22">
        <f t="shared" ref="T7:T8" si="0">(E7*M7-O7)/(E7*M7)*100</f>
        <v>97.727272727272734</v>
      </c>
      <c r="U7" s="37"/>
      <c r="V7" s="35"/>
    </row>
    <row r="8" spans="1:22" s="1" customFormat="1" ht="15.75" x14ac:dyDescent="0.25">
      <c r="A8" s="31">
        <v>2</v>
      </c>
      <c r="B8" s="31">
        <v>17</v>
      </c>
      <c r="C8" s="31">
        <v>0</v>
      </c>
      <c r="D8" s="31">
        <v>0</v>
      </c>
      <c r="E8" s="33">
        <v>17</v>
      </c>
      <c r="F8" s="12">
        <v>3</v>
      </c>
      <c r="G8" s="12">
        <v>4</v>
      </c>
      <c r="H8" s="12">
        <v>9</v>
      </c>
      <c r="I8" s="12">
        <v>1</v>
      </c>
      <c r="J8" s="14">
        <f>(F8+G8)/E8*100</f>
        <v>41.17647058823529</v>
      </c>
      <c r="K8" s="14">
        <f>(F8+G8+H8)/E8*100</f>
        <v>94.117647058823522</v>
      </c>
      <c r="L8" s="15">
        <f>(F8*U71+G8*0.64+H8*0.36+I8*0.14)/E8*100</f>
        <v>34.941176470588232</v>
      </c>
      <c r="M8" s="13">
        <v>44</v>
      </c>
      <c r="N8" s="41">
        <v>22</v>
      </c>
      <c r="O8" s="41">
        <v>22</v>
      </c>
      <c r="P8" s="41">
        <v>0</v>
      </c>
      <c r="Q8" s="41">
        <v>117</v>
      </c>
      <c r="R8" s="41">
        <v>117</v>
      </c>
      <c r="S8" s="41">
        <v>0</v>
      </c>
      <c r="T8" s="22">
        <f t="shared" si="0"/>
        <v>97.058823529411768</v>
      </c>
      <c r="U8" s="37"/>
      <c r="V8" s="36">
        <v>1</v>
      </c>
    </row>
    <row r="9" spans="1:22" x14ac:dyDescent="0.25">
      <c r="A9" s="11" t="s">
        <v>45</v>
      </c>
      <c r="B9" s="11">
        <v>16</v>
      </c>
      <c r="C9" s="11">
        <v>0</v>
      </c>
      <c r="D9" s="11">
        <v>0</v>
      </c>
      <c r="E9" s="33">
        <v>16</v>
      </c>
      <c r="F9" s="12">
        <v>2</v>
      </c>
      <c r="G9" s="12">
        <v>5</v>
      </c>
      <c r="H9" s="12">
        <v>9</v>
      </c>
      <c r="I9" s="12">
        <v>0</v>
      </c>
      <c r="J9" s="15">
        <f t="shared" ref="J9:J11" si="1">(F9+G9)/E9*100</f>
        <v>43.75</v>
      </c>
      <c r="K9" s="13">
        <f t="shared" ref="K9:K11" si="2">(F9+G9+H9)/E9*100</f>
        <v>100</v>
      </c>
      <c r="L9" s="15">
        <v>58.8</v>
      </c>
      <c r="M9" s="13">
        <v>44</v>
      </c>
      <c r="N9" s="11">
        <v>20</v>
      </c>
      <c r="O9" s="11">
        <v>20</v>
      </c>
      <c r="P9" s="11">
        <v>0</v>
      </c>
      <c r="Q9" s="11">
        <v>85</v>
      </c>
      <c r="R9" s="11">
        <v>85</v>
      </c>
      <c r="S9" s="11">
        <v>0</v>
      </c>
      <c r="T9" s="22">
        <f>(E9*M9-O9)/(E9*M9)*100</f>
        <v>97.159090909090907</v>
      </c>
      <c r="U9" s="38">
        <v>2</v>
      </c>
      <c r="V9" s="34"/>
    </row>
    <row r="10" spans="1:22" x14ac:dyDescent="0.25">
      <c r="A10" s="11" t="s">
        <v>46</v>
      </c>
      <c r="B10" s="11">
        <v>17</v>
      </c>
      <c r="C10" s="11">
        <v>0</v>
      </c>
      <c r="D10" s="11">
        <v>0</v>
      </c>
      <c r="E10" s="33">
        <v>17</v>
      </c>
      <c r="F10" s="11">
        <v>1</v>
      </c>
      <c r="G10" s="11">
        <v>5</v>
      </c>
      <c r="H10" s="11">
        <v>11</v>
      </c>
      <c r="I10" s="11">
        <v>0</v>
      </c>
      <c r="J10" s="14">
        <f t="shared" si="1"/>
        <v>35.294117647058826</v>
      </c>
      <c r="K10" s="15">
        <f t="shared" si="2"/>
        <v>100</v>
      </c>
      <c r="L10" s="15">
        <v>52.9</v>
      </c>
      <c r="M10" s="13">
        <v>44</v>
      </c>
      <c r="N10" s="11">
        <v>18</v>
      </c>
      <c r="O10" s="11">
        <v>18</v>
      </c>
      <c r="P10" s="11">
        <v>0</v>
      </c>
      <c r="Q10" s="11">
        <v>78</v>
      </c>
      <c r="R10" s="11">
        <v>78</v>
      </c>
      <c r="S10" s="11">
        <v>0</v>
      </c>
      <c r="T10" s="22">
        <f t="shared" ref="T10:T11" si="3">(E10*M10-O10)/(E10*M10)*100</f>
        <v>97.593582887700535</v>
      </c>
      <c r="U10" s="37">
        <v>1</v>
      </c>
      <c r="V10" s="34"/>
    </row>
    <row r="11" spans="1:22" x14ac:dyDescent="0.25">
      <c r="A11" s="11">
        <v>4</v>
      </c>
      <c r="B11" s="11">
        <v>20</v>
      </c>
      <c r="C11" s="11">
        <v>0</v>
      </c>
      <c r="D11" s="11">
        <v>0</v>
      </c>
      <c r="E11" s="33">
        <v>20</v>
      </c>
      <c r="F11" s="11">
        <v>2</v>
      </c>
      <c r="G11" s="11">
        <v>6</v>
      </c>
      <c r="H11" s="11">
        <v>12</v>
      </c>
      <c r="I11" s="11">
        <v>0</v>
      </c>
      <c r="J11" s="15">
        <f t="shared" si="1"/>
        <v>40</v>
      </c>
      <c r="K11" s="15">
        <f t="shared" si="2"/>
        <v>100</v>
      </c>
      <c r="L11" s="13">
        <v>53.2</v>
      </c>
      <c r="M11" s="13">
        <v>44</v>
      </c>
      <c r="N11" s="11">
        <v>24</v>
      </c>
      <c r="O11" s="11">
        <v>24</v>
      </c>
      <c r="P11" s="11">
        <v>0</v>
      </c>
      <c r="Q11" s="11">
        <v>103</v>
      </c>
      <c r="R11" s="11">
        <v>103</v>
      </c>
      <c r="S11" s="11">
        <v>0</v>
      </c>
      <c r="T11" s="22">
        <f t="shared" si="3"/>
        <v>97.27272727272728</v>
      </c>
      <c r="U11" s="37"/>
      <c r="V11" s="34">
        <v>3</v>
      </c>
    </row>
    <row r="12" spans="1:22" x14ac:dyDescent="0.25">
      <c r="A12" s="2" t="s">
        <v>16</v>
      </c>
      <c r="B12" s="2">
        <f>SUM(B7:B11)</f>
        <v>89</v>
      </c>
      <c r="C12" s="2">
        <v>0</v>
      </c>
      <c r="D12" s="2">
        <v>0</v>
      </c>
      <c r="E12" s="2">
        <f>+E7+E8+E9+E10+E11</f>
        <v>89</v>
      </c>
      <c r="F12" s="2">
        <f>SUM(F7:F11)</f>
        <v>8</v>
      </c>
      <c r="G12" s="2">
        <f t="shared" ref="G12:I12" si="4">SUM(G7:G11)</f>
        <v>20</v>
      </c>
      <c r="H12" s="2">
        <f t="shared" si="4"/>
        <v>41</v>
      </c>
      <c r="I12" s="2">
        <f t="shared" si="4"/>
        <v>1</v>
      </c>
      <c r="J12" s="16">
        <f>(F12+G12)/E12*100</f>
        <v>31.460674157303369</v>
      </c>
      <c r="K12" s="17">
        <f>(F12+G12+H12)/E12*100</f>
        <v>77.528089887640448</v>
      </c>
      <c r="L12" s="16">
        <f>(F12*1+G12*0.64+H12*0.36+I12*0.14)/E12*100</f>
        <v>40.112359550561798</v>
      </c>
      <c r="M12" s="18">
        <v>44</v>
      </c>
      <c r="N12" s="2">
        <f>SUM(N7:N11)</f>
        <v>103</v>
      </c>
      <c r="O12" s="2">
        <f t="shared" ref="O12:S12" si="5">SUM(O7:O11)</f>
        <v>103</v>
      </c>
      <c r="P12" s="2">
        <f t="shared" si="5"/>
        <v>0</v>
      </c>
      <c r="Q12" s="2">
        <f t="shared" si="5"/>
        <v>463</v>
      </c>
      <c r="R12" s="2">
        <f t="shared" si="5"/>
        <v>463</v>
      </c>
      <c r="S12" s="2">
        <f t="shared" si="5"/>
        <v>0</v>
      </c>
      <c r="T12" s="23">
        <f>(E12*M12-O12)/(E12*M12)*100</f>
        <v>97.36976506639428</v>
      </c>
      <c r="U12" s="37"/>
      <c r="V12" s="34"/>
    </row>
    <row r="13" spans="1:22" x14ac:dyDescent="0.25">
      <c r="A13" s="2" t="s">
        <v>17</v>
      </c>
      <c r="B13" s="2">
        <f>+B8+B9+B10+B11</f>
        <v>70</v>
      </c>
      <c r="C13" s="2">
        <v>0</v>
      </c>
      <c r="D13" s="2">
        <v>0</v>
      </c>
      <c r="E13" s="2">
        <f>+E8+E9+E10+E11</f>
        <v>70</v>
      </c>
      <c r="F13" s="2">
        <f>+F8+F9+F10+F11</f>
        <v>8</v>
      </c>
      <c r="G13" s="2">
        <f>+G8+G9+G10+G11</f>
        <v>20</v>
      </c>
      <c r="H13" s="2">
        <f>+H8+H9+H10+H11</f>
        <v>41</v>
      </c>
      <c r="I13" s="2">
        <f t="shared" ref="I13" si="6">+I8+I9+I10+I11</f>
        <v>1</v>
      </c>
      <c r="J13" s="17">
        <f>(F13+G13)/E13*100</f>
        <v>40</v>
      </c>
      <c r="K13" s="16">
        <f>(F13+G13+H13)/E13*100</f>
        <v>98.571428571428584</v>
      </c>
      <c r="L13" s="18">
        <v>54.4</v>
      </c>
      <c r="M13" s="18">
        <v>44</v>
      </c>
      <c r="N13" s="2">
        <f>SUM(N8:N11)</f>
        <v>84</v>
      </c>
      <c r="O13" s="2">
        <f t="shared" ref="O13:S13" si="7">SUM(O8:O11)</f>
        <v>84</v>
      </c>
      <c r="P13" s="2">
        <f t="shared" si="7"/>
        <v>0</v>
      </c>
      <c r="Q13" s="2">
        <f t="shared" si="7"/>
        <v>383</v>
      </c>
      <c r="R13" s="2">
        <f t="shared" si="7"/>
        <v>383</v>
      </c>
      <c r="S13" s="2">
        <f t="shared" si="7"/>
        <v>0</v>
      </c>
      <c r="T13" s="23">
        <f>(E13*M13-O13)/(E13*M13)*100</f>
        <v>97.27272727272728</v>
      </c>
      <c r="U13" s="37"/>
      <c r="V13" s="34"/>
    </row>
    <row r="14" spans="1:22" x14ac:dyDescent="0.25">
      <c r="A14" s="20">
        <v>5</v>
      </c>
      <c r="B14" s="20">
        <v>15</v>
      </c>
      <c r="C14" s="20">
        <v>0</v>
      </c>
      <c r="D14" s="20">
        <v>0</v>
      </c>
      <c r="E14" s="20">
        <v>14</v>
      </c>
      <c r="F14" s="11">
        <v>4</v>
      </c>
      <c r="G14" s="11">
        <v>2</v>
      </c>
      <c r="H14" s="11">
        <v>8</v>
      </c>
      <c r="I14" s="11">
        <v>0</v>
      </c>
      <c r="J14" s="15">
        <f>(F14+G14)/E14*100</f>
        <v>42.857142857142854</v>
      </c>
      <c r="K14" s="15">
        <f>(F14+G14+H14)/E14*100</f>
        <v>100</v>
      </c>
      <c r="L14" s="15">
        <f>(F14*1+G14*0.64+H14*0.36+I14*0.14)/E14*100</f>
        <v>58.285714285714285</v>
      </c>
      <c r="M14" s="13">
        <v>44</v>
      </c>
      <c r="N14" s="11">
        <v>21</v>
      </c>
      <c r="O14" s="11">
        <v>14</v>
      </c>
      <c r="P14" s="11">
        <v>7</v>
      </c>
      <c r="Q14" s="11">
        <v>112</v>
      </c>
      <c r="R14" s="11">
        <v>72</v>
      </c>
      <c r="S14" s="11">
        <v>40</v>
      </c>
      <c r="T14" s="21">
        <f>(E14*M14-O14)/(E14*M14)*100</f>
        <v>97.727272727272734</v>
      </c>
      <c r="U14" s="37">
        <v>1</v>
      </c>
      <c r="V14" s="34">
        <v>3</v>
      </c>
    </row>
    <row r="15" spans="1:22" x14ac:dyDescent="0.25">
      <c r="A15" s="20" t="s">
        <v>47</v>
      </c>
      <c r="B15" s="20">
        <v>19</v>
      </c>
      <c r="C15" s="20">
        <v>0</v>
      </c>
      <c r="D15" s="20">
        <v>0</v>
      </c>
      <c r="E15" s="20">
        <v>19</v>
      </c>
      <c r="F15" s="11">
        <v>1</v>
      </c>
      <c r="G15" s="11">
        <v>3</v>
      </c>
      <c r="H15" s="11">
        <v>13</v>
      </c>
      <c r="I15" s="11">
        <v>2</v>
      </c>
      <c r="J15" s="14">
        <f t="shared" ref="J15:J19" si="8">(F15+G15)/E15*100</f>
        <v>21.052631578947366</v>
      </c>
      <c r="K15" s="15">
        <f t="shared" ref="K15:K17" si="9">(F15+G15+H15)/E15*100</f>
        <v>89.473684210526315</v>
      </c>
      <c r="L15" s="15">
        <f>(F15*1+G15*0.64+H15*0.36+I15*0.14)/E15*100</f>
        <v>41.473684210526315</v>
      </c>
      <c r="M15" s="13">
        <v>44</v>
      </c>
      <c r="N15" s="11">
        <v>35</v>
      </c>
      <c r="O15" s="11">
        <v>35</v>
      </c>
      <c r="P15" s="11">
        <v>0</v>
      </c>
      <c r="Q15" s="11">
        <v>193</v>
      </c>
      <c r="R15" s="11">
        <v>193</v>
      </c>
      <c r="S15" s="11">
        <v>0</v>
      </c>
      <c r="T15" s="22">
        <f>(E15*M15-O15)/(E15*M15)*100</f>
        <v>95.813397129186612</v>
      </c>
      <c r="U15" s="37"/>
      <c r="V15" s="34"/>
    </row>
    <row r="16" spans="1:22" x14ac:dyDescent="0.25">
      <c r="A16" s="11" t="s">
        <v>48</v>
      </c>
      <c r="B16" s="11">
        <v>18</v>
      </c>
      <c r="C16" s="11">
        <v>0</v>
      </c>
      <c r="D16" s="11">
        <v>0</v>
      </c>
      <c r="E16" s="33">
        <v>18</v>
      </c>
      <c r="F16" s="11">
        <v>1</v>
      </c>
      <c r="G16" s="11">
        <v>2</v>
      </c>
      <c r="H16" s="11">
        <v>15</v>
      </c>
      <c r="I16" s="11">
        <v>0</v>
      </c>
      <c r="J16" s="15">
        <f t="shared" si="8"/>
        <v>16.666666666666664</v>
      </c>
      <c r="K16" s="15">
        <f t="shared" si="9"/>
        <v>100</v>
      </c>
      <c r="L16" s="15">
        <f>(F16*1+G16*0.64+H16*0.36+I16*0.14)/E16*100</f>
        <v>42.666666666666664</v>
      </c>
      <c r="M16" s="13">
        <v>44</v>
      </c>
      <c r="N16" s="11">
        <v>52</v>
      </c>
      <c r="O16" s="11">
        <v>49</v>
      </c>
      <c r="P16" s="11">
        <v>3</v>
      </c>
      <c r="Q16" s="11">
        <v>280</v>
      </c>
      <c r="R16" s="11">
        <v>265</v>
      </c>
      <c r="S16" s="11">
        <v>15</v>
      </c>
      <c r="T16" s="22">
        <f>(E16*M16-O16)/(E16*M16)*100</f>
        <v>93.813131313131322</v>
      </c>
      <c r="U16" s="37">
        <v>1</v>
      </c>
      <c r="V16" s="34"/>
    </row>
    <row r="17" spans="1:22" x14ac:dyDescent="0.25">
      <c r="A17" s="20">
        <v>7</v>
      </c>
      <c r="B17" s="11">
        <v>23</v>
      </c>
      <c r="C17" s="11">
        <v>0</v>
      </c>
      <c r="D17" s="11">
        <v>0</v>
      </c>
      <c r="E17" s="33">
        <v>23</v>
      </c>
      <c r="F17" s="11">
        <v>2</v>
      </c>
      <c r="G17" s="11">
        <v>3</v>
      </c>
      <c r="H17" s="11">
        <v>16</v>
      </c>
      <c r="I17" s="11">
        <v>2</v>
      </c>
      <c r="J17" s="15">
        <f t="shared" si="8"/>
        <v>21.739130434782609</v>
      </c>
      <c r="K17" s="15">
        <f t="shared" si="9"/>
        <v>91.304347826086953</v>
      </c>
      <c r="L17" s="14">
        <f t="shared" ref="L17:L22" si="10">(F17*1+G17*0.64+H17*0.36+I17*0.14)/E17*100</f>
        <v>43.304347826086953</v>
      </c>
      <c r="M17" s="13">
        <v>44</v>
      </c>
      <c r="N17" s="11">
        <v>90</v>
      </c>
      <c r="O17" s="11">
        <v>90</v>
      </c>
      <c r="P17" s="11">
        <v>0</v>
      </c>
      <c r="Q17" s="11">
        <v>540</v>
      </c>
      <c r="R17" s="11">
        <v>540</v>
      </c>
      <c r="S17" s="11">
        <v>0</v>
      </c>
      <c r="T17" s="22">
        <f t="shared" ref="T17:T18" si="11">(E17*M17-O17)/(E17*M17)*100</f>
        <v>91.106719367588923</v>
      </c>
      <c r="U17" s="37">
        <v>3</v>
      </c>
      <c r="V17" s="34">
        <v>1</v>
      </c>
    </row>
    <row r="18" spans="1:22" x14ac:dyDescent="0.25">
      <c r="A18" s="11">
        <v>8</v>
      </c>
      <c r="B18" s="11">
        <v>19</v>
      </c>
      <c r="C18" s="11">
        <v>0</v>
      </c>
      <c r="D18" s="11">
        <v>0</v>
      </c>
      <c r="E18" s="33">
        <v>19</v>
      </c>
      <c r="F18" s="11">
        <v>0</v>
      </c>
      <c r="G18" s="11">
        <v>3</v>
      </c>
      <c r="H18" s="11">
        <v>13</v>
      </c>
      <c r="I18" s="11">
        <v>3</v>
      </c>
      <c r="J18" s="15">
        <f>(F18+G18)/E18*100</f>
        <v>15.789473684210526</v>
      </c>
      <c r="K18" s="14">
        <f>(F18+G18+H18)/E18*100</f>
        <v>84.210526315789465</v>
      </c>
      <c r="L18" s="15">
        <f t="shared" si="10"/>
        <v>36.94736842105263</v>
      </c>
      <c r="M18" s="13">
        <v>44</v>
      </c>
      <c r="N18" s="11">
        <v>124</v>
      </c>
      <c r="O18" s="11">
        <v>124</v>
      </c>
      <c r="P18" s="11">
        <v>0</v>
      </c>
      <c r="Q18" s="11">
        <v>744</v>
      </c>
      <c r="R18" s="11">
        <v>744</v>
      </c>
      <c r="S18" s="11">
        <v>0</v>
      </c>
      <c r="T18" s="22">
        <f t="shared" si="11"/>
        <v>85.167464114832541</v>
      </c>
      <c r="U18">
        <f>+U9+U10+U14+U16+U17</f>
        <v>8</v>
      </c>
      <c r="V18">
        <f>+V8+V11+V14+V17</f>
        <v>8</v>
      </c>
    </row>
    <row r="19" spans="1:22" x14ac:dyDescent="0.25">
      <c r="A19" s="11" t="s">
        <v>36</v>
      </c>
      <c r="B19" s="11">
        <v>14</v>
      </c>
      <c r="C19" s="11">
        <v>0</v>
      </c>
      <c r="D19" s="11">
        <v>0</v>
      </c>
      <c r="E19" s="33">
        <v>14</v>
      </c>
      <c r="F19" s="11">
        <v>0</v>
      </c>
      <c r="G19" s="11">
        <v>5</v>
      </c>
      <c r="H19" s="11">
        <v>9</v>
      </c>
      <c r="I19" s="11">
        <v>0</v>
      </c>
      <c r="J19" s="15">
        <f t="shared" si="8"/>
        <v>35.714285714285715</v>
      </c>
      <c r="K19" s="15">
        <f>(F19+G19+H19)/E19*100</f>
        <v>100</v>
      </c>
      <c r="L19" s="15">
        <f t="shared" si="10"/>
        <v>46</v>
      </c>
      <c r="M19" s="13">
        <v>44</v>
      </c>
      <c r="N19" s="11">
        <v>27</v>
      </c>
      <c r="O19" s="11">
        <v>17</v>
      </c>
      <c r="P19" s="11">
        <v>10</v>
      </c>
      <c r="Q19" s="11">
        <v>162</v>
      </c>
      <c r="R19" s="11">
        <v>102</v>
      </c>
      <c r="S19" s="11">
        <v>60</v>
      </c>
      <c r="T19" s="22">
        <v>96</v>
      </c>
    </row>
    <row r="20" spans="1:22" s="1" customFormat="1" x14ac:dyDescent="0.25">
      <c r="A20" s="20" t="s">
        <v>37</v>
      </c>
      <c r="B20" s="41">
        <v>16</v>
      </c>
      <c r="C20" s="41">
        <v>0</v>
      </c>
      <c r="D20" s="41">
        <v>0</v>
      </c>
      <c r="E20" s="41">
        <v>16</v>
      </c>
      <c r="F20" s="41">
        <v>0</v>
      </c>
      <c r="G20" s="41">
        <v>3</v>
      </c>
      <c r="H20" s="41">
        <v>8</v>
      </c>
      <c r="I20" s="41">
        <v>5</v>
      </c>
      <c r="J20" s="15">
        <f t="shared" ref="J20" si="12">(F20+G20)/E20*100</f>
        <v>18.75</v>
      </c>
      <c r="K20" s="14">
        <f>(F20+G20+H20)/E20*100</f>
        <v>68.75</v>
      </c>
      <c r="L20" s="15">
        <f t="shared" ref="L20" si="13">(F20*1+G20*0.64+H20*0.36+I20*0.14)/E20*100</f>
        <v>34.375</v>
      </c>
      <c r="M20" s="13">
        <v>44</v>
      </c>
      <c r="N20" s="41">
        <v>101</v>
      </c>
      <c r="O20" s="41">
        <v>101</v>
      </c>
      <c r="P20" s="41">
        <v>0</v>
      </c>
      <c r="Q20" s="41">
        <v>606</v>
      </c>
      <c r="R20" s="41">
        <v>606</v>
      </c>
      <c r="S20" s="41">
        <v>0</v>
      </c>
      <c r="T20" s="22">
        <f>(E20*M20-O20)/(E20*M20)*100</f>
        <v>85.653409090909093</v>
      </c>
    </row>
    <row r="21" spans="1:22" s="1" customFormat="1" x14ac:dyDescent="0.25">
      <c r="A21" s="42" t="s">
        <v>50</v>
      </c>
      <c r="B21" s="42">
        <v>16</v>
      </c>
      <c r="C21" s="42">
        <v>0</v>
      </c>
      <c r="D21" s="42">
        <v>0</v>
      </c>
      <c r="E21" s="42">
        <f>+E20+E19</f>
        <v>30</v>
      </c>
      <c r="F21" s="42">
        <f t="shared" ref="F21:I21" si="14">+F20+F19</f>
        <v>0</v>
      </c>
      <c r="G21" s="42">
        <f t="shared" si="14"/>
        <v>8</v>
      </c>
      <c r="H21" s="42">
        <f t="shared" si="14"/>
        <v>17</v>
      </c>
      <c r="I21" s="42">
        <f t="shared" si="14"/>
        <v>5</v>
      </c>
      <c r="J21" s="43">
        <f>(F21+G21)/E21*100</f>
        <v>26.666666666666668</v>
      </c>
      <c r="K21" s="44">
        <f t="shared" ref="K21" si="15">(F21+G21+H21)/E21*100</f>
        <v>83.333333333333343</v>
      </c>
      <c r="L21" s="43">
        <f t="shared" si="10"/>
        <v>39.799999999999997</v>
      </c>
      <c r="M21" s="45">
        <v>44</v>
      </c>
      <c r="N21" s="42">
        <f>+N20+N19</f>
        <v>128</v>
      </c>
      <c r="O21" s="42">
        <f t="shared" ref="O21:S21" si="16">+O20+O19</f>
        <v>118</v>
      </c>
      <c r="P21" s="42">
        <f t="shared" si="16"/>
        <v>10</v>
      </c>
      <c r="Q21" s="42">
        <f t="shared" si="16"/>
        <v>768</v>
      </c>
      <c r="R21" s="42">
        <f t="shared" si="16"/>
        <v>708</v>
      </c>
      <c r="S21" s="42">
        <f t="shared" si="16"/>
        <v>60</v>
      </c>
      <c r="T21" s="46">
        <f>(E21*M21-O21)/(E21*M21)*100</f>
        <v>91.060606060606062</v>
      </c>
    </row>
    <row r="22" spans="1:22" x14ac:dyDescent="0.25">
      <c r="A22" s="2" t="s">
        <v>18</v>
      </c>
      <c r="B22" s="2">
        <f>SUM(B14:B20)</f>
        <v>124</v>
      </c>
      <c r="C22" s="2">
        <v>0</v>
      </c>
      <c r="D22" s="2">
        <v>0</v>
      </c>
      <c r="E22" s="2">
        <f>SUM(E14:E20)</f>
        <v>123</v>
      </c>
      <c r="F22" s="2">
        <f>SUM(F14:F20)</f>
        <v>8</v>
      </c>
      <c r="G22" s="2">
        <f t="shared" ref="G22:I22" si="17">SUM(G14:G20)</f>
        <v>21</v>
      </c>
      <c r="H22" s="2">
        <f t="shared" si="17"/>
        <v>82</v>
      </c>
      <c r="I22" s="2">
        <f t="shared" si="17"/>
        <v>12</v>
      </c>
      <c r="J22" s="17">
        <f>(F22+G22)/E22*100</f>
        <v>23.577235772357724</v>
      </c>
      <c r="K22" s="17">
        <f>(F22+G22+H22)/E22*100</f>
        <v>90.243902439024396</v>
      </c>
      <c r="L22" s="17">
        <f t="shared" si="10"/>
        <v>42.796747967479668</v>
      </c>
      <c r="M22" s="18">
        <v>44</v>
      </c>
      <c r="N22" s="2"/>
      <c r="O22" s="2"/>
      <c r="P22" s="2"/>
      <c r="Q22" s="2"/>
      <c r="R22" s="2"/>
      <c r="S22" s="2"/>
      <c r="T22" s="23">
        <f>(E22*M22-O22)/(E22*M22)*100</f>
        <v>100</v>
      </c>
    </row>
    <row r="23" spans="1:22" s="1" customFormat="1" x14ac:dyDescent="0.25">
      <c r="A23" s="11">
        <v>10</v>
      </c>
      <c r="B23" s="11">
        <v>13</v>
      </c>
      <c r="C23" s="11">
        <v>0</v>
      </c>
      <c r="D23" s="11">
        <v>0</v>
      </c>
      <c r="E23" s="11">
        <v>13</v>
      </c>
      <c r="F23" s="11">
        <v>3</v>
      </c>
      <c r="G23" s="11">
        <v>3</v>
      </c>
      <c r="H23" s="11">
        <v>7</v>
      </c>
      <c r="I23" s="11">
        <v>0</v>
      </c>
      <c r="J23" s="14">
        <f t="shared" ref="J23" si="18">(F23+G23)/E23*100</f>
        <v>46.153846153846153</v>
      </c>
      <c r="K23" s="13">
        <f>(F23+G23+H23)/E23*100</f>
        <v>100</v>
      </c>
      <c r="L23" s="14">
        <f t="shared" ref="L23:L26" si="19">(F23*1+G23*0.64+H23*0.36+I23*0.14)/E23*100</f>
        <v>57.230769230769226</v>
      </c>
      <c r="M23" s="13">
        <v>91</v>
      </c>
      <c r="N23" s="11">
        <v>85</v>
      </c>
      <c r="O23" s="11">
        <v>85</v>
      </c>
      <c r="P23" s="11">
        <v>0</v>
      </c>
      <c r="Q23" s="11">
        <v>556</v>
      </c>
      <c r="R23" s="11">
        <v>556</v>
      </c>
      <c r="S23" s="11">
        <v>0</v>
      </c>
      <c r="T23" s="22">
        <f>(E23*M23-O23)/(E23*M23)*100</f>
        <v>92.814877430262044</v>
      </c>
    </row>
    <row r="24" spans="1:22" x14ac:dyDescent="0.25">
      <c r="A24" s="20">
        <v>11</v>
      </c>
      <c r="B24" s="11">
        <v>10</v>
      </c>
      <c r="C24" s="11">
        <v>1</v>
      </c>
      <c r="D24" s="11">
        <v>0</v>
      </c>
      <c r="E24" s="11">
        <v>9</v>
      </c>
      <c r="F24" s="11">
        <v>2</v>
      </c>
      <c r="G24" s="11">
        <v>2</v>
      </c>
      <c r="H24" s="11">
        <v>5</v>
      </c>
      <c r="I24" s="11">
        <v>0</v>
      </c>
      <c r="J24" s="14">
        <f>(F24+G24)/E24*100</f>
        <v>44.444444444444443</v>
      </c>
      <c r="K24" s="13">
        <f>(F24+G24+H24)/E24*100</f>
        <v>100</v>
      </c>
      <c r="L24" s="14">
        <f t="shared" si="19"/>
        <v>56.444444444444443</v>
      </c>
      <c r="M24" s="13">
        <v>91</v>
      </c>
      <c r="N24" s="11">
        <v>90</v>
      </c>
      <c r="O24" s="11">
        <v>90</v>
      </c>
      <c r="P24" s="11">
        <v>0</v>
      </c>
      <c r="Q24" s="11">
        <v>544</v>
      </c>
      <c r="R24" s="11">
        <v>544</v>
      </c>
      <c r="S24" s="11">
        <v>0</v>
      </c>
      <c r="T24" s="22">
        <f>(E24*M24-O24)/(E24*M24)*100</f>
        <v>89.010989010989007</v>
      </c>
    </row>
    <row r="25" spans="1:22" ht="17.25" customHeight="1" x14ac:dyDescent="0.25">
      <c r="A25" s="3" t="s">
        <v>19</v>
      </c>
      <c r="B25" s="2">
        <f>SUM(B23:B24)</f>
        <v>23</v>
      </c>
      <c r="C25" s="2">
        <f>SUM(C23:C24)</f>
        <v>1</v>
      </c>
      <c r="D25" s="2">
        <f t="shared" ref="D25" si="20">SUM(D23:D24)</f>
        <v>0</v>
      </c>
      <c r="E25" s="2">
        <f>SUM(E23:E24)</f>
        <v>22</v>
      </c>
      <c r="F25" s="2">
        <f>SUM(F23:F24)</f>
        <v>5</v>
      </c>
      <c r="G25" s="2">
        <f t="shared" ref="G25:I25" si="21">SUM(G23:G24)</f>
        <v>5</v>
      </c>
      <c r="H25" s="2">
        <f t="shared" si="21"/>
        <v>12</v>
      </c>
      <c r="I25" s="2">
        <f t="shared" si="21"/>
        <v>0</v>
      </c>
      <c r="J25" s="19">
        <f>(F25+G25)/E25*100</f>
        <v>45.454545454545453</v>
      </c>
      <c r="K25" s="18">
        <f>(F25+G25+H25)/E25*100</f>
        <v>100</v>
      </c>
      <c r="L25" s="16">
        <f t="shared" si="19"/>
        <v>56.909090909090907</v>
      </c>
      <c r="M25" s="2">
        <v>91</v>
      </c>
      <c r="N25" s="2"/>
      <c r="O25" s="2"/>
      <c r="P25" s="2"/>
      <c r="Q25" s="2"/>
      <c r="R25" s="2"/>
      <c r="S25" s="2"/>
      <c r="T25" s="30">
        <f t="shared" ref="T25:T26" si="22">(E25*M25-O25)/(E25*M25)*100</f>
        <v>100</v>
      </c>
    </row>
    <row r="26" spans="1:22" x14ac:dyDescent="0.25">
      <c r="A26" s="2" t="s">
        <v>20</v>
      </c>
      <c r="B26" s="2">
        <f>+B12+B22+B25</f>
        <v>236</v>
      </c>
      <c r="C26" s="2">
        <f>+C12+C22+C25</f>
        <v>1</v>
      </c>
      <c r="D26" s="2">
        <f>+D12+D22+D25</f>
        <v>0</v>
      </c>
      <c r="E26" s="2">
        <f>+E25+E22+E13</f>
        <v>215</v>
      </c>
      <c r="F26" s="2">
        <f>+F13+F22+F25</f>
        <v>21</v>
      </c>
      <c r="G26" s="2">
        <f>+G13+G22+G25</f>
        <v>46</v>
      </c>
      <c r="H26" s="2">
        <f>+H13+H22+H25</f>
        <v>135</v>
      </c>
      <c r="I26" s="2">
        <f>+I13+I22+I25</f>
        <v>13</v>
      </c>
      <c r="J26" s="26">
        <f>(F26+G26)/E26*100</f>
        <v>31.162790697674421</v>
      </c>
      <c r="K26" s="26">
        <f>(F26+G26+H26)/E26*100</f>
        <v>93.95348837209302</v>
      </c>
      <c r="L26" s="26">
        <f t="shared" si="19"/>
        <v>46.91162790697674</v>
      </c>
      <c r="M26" s="2"/>
      <c r="N26" s="2"/>
      <c r="O26" s="2"/>
      <c r="P26" s="2"/>
      <c r="Q26" s="2"/>
      <c r="R26" s="2"/>
      <c r="S26" s="2"/>
      <c r="T26" s="29" t="e">
        <f t="shared" si="22"/>
        <v>#DIV/0!</v>
      </c>
    </row>
    <row r="27" spans="1:22" x14ac:dyDescent="0.25">
      <c r="A27" s="2" t="s">
        <v>21</v>
      </c>
      <c r="B27" s="2">
        <f>+B13+B22</f>
        <v>194</v>
      </c>
      <c r="C27" s="2">
        <f>+C13+C22</f>
        <v>0</v>
      </c>
      <c r="D27" s="2">
        <f>+D13+D22</f>
        <v>0</v>
      </c>
      <c r="E27" s="2">
        <f>+E13+E22</f>
        <v>193</v>
      </c>
      <c r="F27" s="2"/>
      <c r="G27" s="2"/>
      <c r="H27" s="2"/>
      <c r="I27" s="2"/>
      <c r="J27" s="27">
        <f>(F27+G27)/E27*100</f>
        <v>0</v>
      </c>
      <c r="K27" s="26">
        <f t="shared" ref="K27" si="23">(F27+G27+H27)/E27*100</f>
        <v>0</v>
      </c>
      <c r="L27" s="27">
        <f t="shared" ref="L27" si="24">(F27*1+G27*0.64+H27*0.36+I27*0.14)/E27*100</f>
        <v>0</v>
      </c>
      <c r="M27" s="28">
        <v>44</v>
      </c>
      <c r="N27" s="2"/>
      <c r="O27" s="2"/>
      <c r="P27" s="2"/>
      <c r="Q27" s="2"/>
      <c r="R27" s="2"/>
      <c r="S27" s="2"/>
      <c r="T27" s="29">
        <f>(E27*M27-O27)/(E27*M27)*100</f>
        <v>100</v>
      </c>
    </row>
    <row r="28" spans="1:22" x14ac:dyDescent="0.25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ht="15.75" x14ac:dyDescent="0.25">
      <c r="A29" s="4" t="s">
        <v>22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</sheetData>
  <mergeCells count="21">
    <mergeCell ref="S5:S6"/>
    <mergeCell ref="A4:A6"/>
    <mergeCell ref="C4:C6"/>
    <mergeCell ref="D4:D6"/>
    <mergeCell ref="F4:L4"/>
    <mergeCell ref="F5:F6"/>
    <mergeCell ref="G5:G6"/>
    <mergeCell ref="H5:H6"/>
    <mergeCell ref="I5:I6"/>
    <mergeCell ref="L5:L6"/>
    <mergeCell ref="M4:P4"/>
    <mergeCell ref="M5:M6"/>
    <mergeCell ref="E4:E6"/>
    <mergeCell ref="B4:B6"/>
    <mergeCell ref="J5:J6"/>
    <mergeCell ref="K5:K6"/>
    <mergeCell ref="O5:O6"/>
    <mergeCell ref="N5:N6"/>
    <mergeCell ref="Q5:Q6"/>
    <mergeCell ref="R5:R6"/>
    <mergeCell ref="P5:P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"/>
    </sheetView>
  </sheetViews>
  <sheetFormatPr defaultRowHeight="15" x14ac:dyDescent="0.25"/>
  <cols>
    <col min="2" max="2" width="15.710937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x14ac:dyDescent="0.25">
      <c r="A11" s="20" t="s">
        <v>35</v>
      </c>
      <c r="B11" s="31" t="s">
        <v>40</v>
      </c>
      <c r="C11" s="31">
        <v>17</v>
      </c>
      <c r="D11" s="31">
        <v>2</v>
      </c>
      <c r="E11" s="31">
        <v>3</v>
      </c>
      <c r="F11" s="31">
        <v>12</v>
      </c>
      <c r="G11" s="31">
        <v>0</v>
      </c>
      <c r="H11" s="14">
        <f t="shared" si="0"/>
        <v>29.411764705882355</v>
      </c>
      <c r="I11" s="13">
        <f t="shared" si="1"/>
        <v>100</v>
      </c>
      <c r="J11" s="15">
        <f t="shared" si="2"/>
        <v>48.470588235294123</v>
      </c>
    </row>
    <row r="12" spans="1:10" x14ac:dyDescent="0.25">
      <c r="A12" s="31">
        <v>6</v>
      </c>
      <c r="B12" s="31" t="s">
        <v>40</v>
      </c>
      <c r="C12" s="31">
        <v>20</v>
      </c>
      <c r="D12" s="31">
        <v>4</v>
      </c>
      <c r="E12" s="31">
        <v>4</v>
      </c>
      <c r="F12" s="31">
        <v>12</v>
      </c>
      <c r="G12" s="31">
        <v>0</v>
      </c>
      <c r="H12" s="14">
        <f t="shared" si="0"/>
        <v>40</v>
      </c>
      <c r="I12" s="13">
        <f t="shared" si="1"/>
        <v>100</v>
      </c>
      <c r="J12" s="14">
        <f t="shared" si="2"/>
        <v>54.400000000000006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2" sqref="C12"/>
    </sheetView>
  </sheetViews>
  <sheetFormatPr defaultRowHeight="15" x14ac:dyDescent="0.25"/>
  <cols>
    <col min="2" max="2" width="12.285156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x14ac:dyDescent="0.25">
      <c r="A11" s="20" t="s">
        <v>35</v>
      </c>
      <c r="B11" s="31" t="s">
        <v>40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x14ac:dyDescent="0.25">
      <c r="A12" s="31">
        <v>6</v>
      </c>
      <c r="B12" s="31" t="s">
        <v>40</v>
      </c>
      <c r="C12" s="31"/>
      <c r="D12" s="31"/>
      <c r="E12" s="31"/>
      <c r="F12" s="31"/>
      <c r="G12" s="31"/>
      <c r="H12" s="14" t="e">
        <f t="shared" si="0"/>
        <v>#DIV/0!</v>
      </c>
      <c r="I12" s="13" t="e">
        <f t="shared" si="1"/>
        <v>#DIV/0!</v>
      </c>
      <c r="J12" s="14" t="e">
        <f t="shared" si="2"/>
        <v>#DIV/0!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7" sqref="C17"/>
    </sheetView>
  </sheetViews>
  <sheetFormatPr defaultRowHeight="15" x14ac:dyDescent="0.25"/>
  <cols>
    <col min="2" max="2" width="15.285156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x14ac:dyDescent="0.25">
      <c r="A11" s="20" t="s">
        <v>35</v>
      </c>
      <c r="B11" s="31" t="s">
        <v>40</v>
      </c>
      <c r="C11" s="31">
        <v>18</v>
      </c>
      <c r="D11" s="31">
        <v>4</v>
      </c>
      <c r="E11" s="31">
        <v>5</v>
      </c>
      <c r="F11" s="31">
        <v>9</v>
      </c>
      <c r="G11" s="31">
        <v>0</v>
      </c>
      <c r="H11" s="14">
        <f t="shared" si="0"/>
        <v>50</v>
      </c>
      <c r="I11" s="13">
        <f t="shared" si="1"/>
        <v>100</v>
      </c>
      <c r="J11" s="15">
        <f t="shared" si="2"/>
        <v>57.999999999999993</v>
      </c>
    </row>
    <row r="12" spans="1:10" x14ac:dyDescent="0.25">
      <c r="A12" s="31">
        <v>6</v>
      </c>
      <c r="B12" s="31" t="s">
        <v>40</v>
      </c>
      <c r="C12" s="31">
        <v>20</v>
      </c>
      <c r="D12" s="31">
        <v>6</v>
      </c>
      <c r="E12" s="31">
        <v>6</v>
      </c>
      <c r="F12" s="31">
        <v>6</v>
      </c>
      <c r="G12" s="31">
        <v>2</v>
      </c>
      <c r="H12" s="14">
        <f t="shared" si="0"/>
        <v>60</v>
      </c>
      <c r="I12" s="13">
        <f t="shared" si="1"/>
        <v>90</v>
      </c>
      <c r="J12" s="14">
        <f t="shared" si="2"/>
        <v>61.4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ht="25.5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ht="25.5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ht="25.5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ht="25.5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25.5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25.5" x14ac:dyDescent="0.25">
      <c r="A11" s="20" t="s">
        <v>35</v>
      </c>
      <c r="B11" s="31" t="s">
        <v>40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ht="25.5" x14ac:dyDescent="0.25">
      <c r="A12" s="31" t="s">
        <v>35</v>
      </c>
      <c r="B12" s="31" t="s">
        <v>40</v>
      </c>
      <c r="C12" s="31"/>
      <c r="D12" s="31"/>
      <c r="E12" s="31"/>
      <c r="F12" s="31"/>
      <c r="G12" s="31"/>
      <c r="H12" s="14" t="e">
        <f t="shared" si="0"/>
        <v>#DIV/0!</v>
      </c>
      <c r="I12" s="13" t="e">
        <f t="shared" si="1"/>
        <v>#DIV/0!</v>
      </c>
      <c r="J12" s="14" t="e">
        <f t="shared" si="2"/>
        <v>#DIV/0!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"/>
    </sheetView>
  </sheetViews>
  <sheetFormatPr defaultRowHeight="15" x14ac:dyDescent="0.25"/>
  <cols>
    <col min="2" max="2" width="13.710937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2" t="s">
        <v>32</v>
      </c>
      <c r="B5" s="32" t="s">
        <v>40</v>
      </c>
      <c r="C5" s="32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2" t="s">
        <v>33</v>
      </c>
      <c r="B6" s="32" t="s">
        <v>40</v>
      </c>
      <c r="C6" s="32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2">
        <v>3</v>
      </c>
      <c r="B7" s="32" t="s">
        <v>40</v>
      </c>
      <c r="C7" s="32">
        <v>19</v>
      </c>
      <c r="D7" s="32"/>
      <c r="E7" s="32"/>
      <c r="F7" s="32"/>
      <c r="G7" s="32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2">
        <v>4</v>
      </c>
      <c r="B8" s="32" t="s">
        <v>40</v>
      </c>
      <c r="C8" s="32">
        <v>17</v>
      </c>
      <c r="D8" s="32"/>
      <c r="E8" s="32"/>
      <c r="F8" s="32"/>
      <c r="G8" s="32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18" customHeight="1" x14ac:dyDescent="0.25">
      <c r="A10" s="20" t="s">
        <v>34</v>
      </c>
      <c r="B10" s="32" t="s">
        <v>40</v>
      </c>
      <c r="C10" s="32"/>
      <c r="D10" s="32"/>
      <c r="E10" s="32"/>
      <c r="F10" s="32"/>
      <c r="G10" s="32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17.25" customHeight="1" x14ac:dyDescent="0.25">
      <c r="A11" s="20" t="s">
        <v>35</v>
      </c>
      <c r="B11" s="32" t="s">
        <v>40</v>
      </c>
      <c r="C11" s="32">
        <v>17</v>
      </c>
      <c r="D11" s="32">
        <v>2</v>
      </c>
      <c r="E11" s="32">
        <v>4</v>
      </c>
      <c r="F11" s="32">
        <v>11</v>
      </c>
      <c r="G11" s="32">
        <v>0</v>
      </c>
      <c r="H11" s="14">
        <f t="shared" si="0"/>
        <v>35.294117647058826</v>
      </c>
      <c r="I11" s="13">
        <f t="shared" si="1"/>
        <v>100</v>
      </c>
      <c r="J11" s="15">
        <f t="shared" si="2"/>
        <v>50.117647058823522</v>
      </c>
    </row>
    <row r="12" spans="1:10" x14ac:dyDescent="0.25">
      <c r="A12" s="32">
        <v>6</v>
      </c>
      <c r="B12" s="32" t="s">
        <v>40</v>
      </c>
      <c r="C12" s="32">
        <v>20</v>
      </c>
      <c r="D12" s="32">
        <v>5</v>
      </c>
      <c r="E12" s="32">
        <v>6</v>
      </c>
      <c r="F12" s="32">
        <v>9</v>
      </c>
      <c r="G12" s="32">
        <v>0</v>
      </c>
      <c r="H12" s="14">
        <f t="shared" si="0"/>
        <v>55.000000000000007</v>
      </c>
      <c r="I12" s="13">
        <f t="shared" si="1"/>
        <v>100</v>
      </c>
      <c r="J12" s="14">
        <f t="shared" si="2"/>
        <v>60.4</v>
      </c>
    </row>
    <row r="13" spans="1:10" x14ac:dyDescent="0.25">
      <c r="A13" s="20">
        <v>7</v>
      </c>
      <c r="B13" s="32" t="s">
        <v>41</v>
      </c>
      <c r="C13" s="32">
        <v>20</v>
      </c>
      <c r="D13" s="32">
        <v>2</v>
      </c>
      <c r="E13" s="32">
        <v>2</v>
      </c>
      <c r="F13" s="32">
        <v>16</v>
      </c>
      <c r="G13" s="32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2">
        <v>8</v>
      </c>
      <c r="B14" s="32" t="s">
        <v>41</v>
      </c>
      <c r="C14" s="32"/>
      <c r="D14" s="32"/>
      <c r="E14" s="32"/>
      <c r="F14" s="32"/>
      <c r="G14" s="32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2" t="s">
        <v>36</v>
      </c>
      <c r="B15" s="32" t="s">
        <v>41</v>
      </c>
      <c r="C15" s="32"/>
      <c r="D15" s="32"/>
      <c r="E15" s="32"/>
      <c r="F15" s="32"/>
      <c r="G15" s="32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2" t="s">
        <v>41</v>
      </c>
      <c r="C16" s="32"/>
      <c r="D16" s="32"/>
      <c r="E16" s="32"/>
      <c r="F16" s="32"/>
      <c r="G16" s="32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2">
        <v>10</v>
      </c>
      <c r="B18" s="32" t="s">
        <v>41</v>
      </c>
      <c r="C18" s="32"/>
      <c r="D18" s="32"/>
      <c r="E18" s="32"/>
      <c r="F18" s="32"/>
      <c r="G18" s="32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2" t="s">
        <v>41</v>
      </c>
      <c r="C19" s="32"/>
      <c r="D19" s="32"/>
      <c r="E19" s="32"/>
      <c r="F19" s="32"/>
      <c r="G19" s="32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G12" sqref="G12"/>
    </sheetView>
  </sheetViews>
  <sheetFormatPr defaultRowHeight="15" x14ac:dyDescent="0.25"/>
  <cols>
    <col min="2" max="2" width="15.42578125" customWidth="1"/>
    <col min="3" max="3" width="11.42578125" customWidth="1"/>
    <col min="4" max="4" width="6.42578125" customWidth="1"/>
    <col min="5" max="5" width="5.5703125" customWidth="1"/>
    <col min="6" max="6" width="5.42578125" customWidth="1"/>
    <col min="7" max="7" width="5.7109375" customWidth="1"/>
  </cols>
  <sheetData>
    <row r="1" spans="1:2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6"/>
      <c r="Q1" s="6"/>
      <c r="R1" s="6"/>
      <c r="S1" s="6"/>
      <c r="T1" s="6"/>
    </row>
    <row r="2" spans="1:20" ht="15" customHeight="1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20" ht="15" customHeight="1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2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20" ht="13.5" customHeight="1" x14ac:dyDescent="0.25">
      <c r="A5" s="31">
        <v>1</v>
      </c>
      <c r="B5" s="31" t="s">
        <v>39</v>
      </c>
      <c r="C5" s="31">
        <v>17</v>
      </c>
      <c r="D5" s="12"/>
      <c r="E5" s="12"/>
      <c r="F5" s="12"/>
      <c r="G5" s="12"/>
      <c r="H5" s="13">
        <f>(D5+E5)/C5*100</f>
        <v>0</v>
      </c>
      <c r="I5" s="13">
        <f>(D5+E5+F5)/C5*100</f>
        <v>0</v>
      </c>
      <c r="J5" s="13">
        <f>(D5*U66+E5*0.64+F5*0.36+G5*0.14)/C5*100</f>
        <v>0</v>
      </c>
    </row>
    <row r="6" spans="1:20" x14ac:dyDescent="0.25">
      <c r="A6" s="31" t="s">
        <v>32</v>
      </c>
      <c r="B6" s="31" t="s">
        <v>39</v>
      </c>
      <c r="C6" s="31">
        <v>17</v>
      </c>
      <c r="D6" s="12"/>
      <c r="E6" s="12"/>
      <c r="F6" s="12"/>
      <c r="G6" s="12"/>
      <c r="H6" s="13"/>
      <c r="I6" s="13"/>
      <c r="J6" s="13"/>
    </row>
    <row r="7" spans="1:20" x14ac:dyDescent="0.25">
      <c r="A7" s="31" t="s">
        <v>33</v>
      </c>
      <c r="B7" s="31" t="s">
        <v>39</v>
      </c>
      <c r="C7" s="31">
        <v>17</v>
      </c>
      <c r="D7" s="12"/>
      <c r="E7" s="12"/>
      <c r="F7" s="12"/>
      <c r="G7" s="12"/>
      <c r="H7" s="14">
        <f t="shared" ref="H7:H23" si="0">(D7+E7)/C7*100</f>
        <v>0</v>
      </c>
      <c r="I7" s="13">
        <f t="shared" ref="I7:I16" si="1">(D7+E7+F7)/C7*100</f>
        <v>0</v>
      </c>
      <c r="J7" s="13">
        <v>58.8</v>
      </c>
    </row>
    <row r="8" spans="1:20" x14ac:dyDescent="0.25">
      <c r="A8" s="31">
        <v>3</v>
      </c>
      <c r="B8" s="31" t="s">
        <v>39</v>
      </c>
      <c r="C8" s="31">
        <v>19</v>
      </c>
      <c r="D8" s="31"/>
      <c r="E8" s="31"/>
      <c r="F8" s="31"/>
      <c r="G8" s="31"/>
      <c r="H8" s="14">
        <f t="shared" si="0"/>
        <v>0</v>
      </c>
      <c r="I8" s="13">
        <f t="shared" si="1"/>
        <v>0</v>
      </c>
      <c r="J8" s="13">
        <v>52.9</v>
      </c>
    </row>
    <row r="9" spans="1:20" x14ac:dyDescent="0.25">
      <c r="A9" s="31">
        <v>4</v>
      </c>
      <c r="B9" s="31" t="s">
        <v>39</v>
      </c>
      <c r="C9" s="31">
        <v>17</v>
      </c>
      <c r="D9" s="31"/>
      <c r="E9" s="31"/>
      <c r="F9" s="31"/>
      <c r="G9" s="31"/>
      <c r="H9" s="15">
        <f t="shared" si="0"/>
        <v>0</v>
      </c>
      <c r="I9" s="13">
        <f t="shared" si="1"/>
        <v>0</v>
      </c>
      <c r="J9" s="13">
        <v>53.2</v>
      </c>
    </row>
    <row r="10" spans="1:20" x14ac:dyDescent="0.25">
      <c r="A10" s="2" t="s">
        <v>17</v>
      </c>
      <c r="B10" s="2" t="e">
        <f>+B6+B7+B8+B9</f>
        <v>#VALUE!</v>
      </c>
      <c r="C10" s="2"/>
      <c r="D10" s="2"/>
      <c r="E10" s="2"/>
      <c r="F10" s="2"/>
      <c r="G10" s="2"/>
      <c r="H10" s="19" t="e">
        <f t="shared" si="0"/>
        <v>#DIV/0!</v>
      </c>
      <c r="I10" s="18" t="e">
        <f t="shared" si="1"/>
        <v>#DIV/0!</v>
      </c>
      <c r="J10" s="18">
        <v>54.4</v>
      </c>
    </row>
    <row r="11" spans="1:20" x14ac:dyDescent="0.25">
      <c r="A11" s="20" t="s">
        <v>34</v>
      </c>
      <c r="B11" s="31" t="s">
        <v>39</v>
      </c>
      <c r="C11" s="31"/>
      <c r="D11" s="31"/>
      <c r="E11" s="31"/>
      <c r="F11" s="31"/>
      <c r="G11" s="31"/>
      <c r="H11" s="15" t="e">
        <f t="shared" si="0"/>
        <v>#DIV/0!</v>
      </c>
      <c r="I11" s="13" t="e">
        <f t="shared" si="1"/>
        <v>#DIV/0!</v>
      </c>
      <c r="J11" s="15" t="e">
        <f t="shared" ref="J11:J23" si="2">(D11*1+E11*0.64+F11*0.36+G11*0.14)/C11*100</f>
        <v>#DIV/0!</v>
      </c>
    </row>
    <row r="12" spans="1:20" x14ac:dyDescent="0.25">
      <c r="A12" s="20" t="s">
        <v>35</v>
      </c>
      <c r="B12" s="31" t="s">
        <v>39</v>
      </c>
      <c r="C12" s="31">
        <v>18</v>
      </c>
      <c r="D12" s="31">
        <v>2</v>
      </c>
      <c r="E12" s="31">
        <v>6</v>
      </c>
      <c r="F12" s="31">
        <v>10</v>
      </c>
      <c r="G12" s="31">
        <v>0</v>
      </c>
      <c r="H12" s="14">
        <f t="shared" si="0"/>
        <v>44.444444444444443</v>
      </c>
      <c r="I12" s="13">
        <f t="shared" si="1"/>
        <v>100</v>
      </c>
      <c r="J12" s="15">
        <f t="shared" si="2"/>
        <v>52.444444444444436</v>
      </c>
    </row>
    <row r="13" spans="1:20" x14ac:dyDescent="0.25">
      <c r="A13" s="31">
        <v>6</v>
      </c>
      <c r="B13" s="31" t="s">
        <v>39</v>
      </c>
      <c r="C13" s="31">
        <v>23</v>
      </c>
      <c r="D13" s="31">
        <v>2</v>
      </c>
      <c r="E13" s="31">
        <v>8</v>
      </c>
      <c r="F13" s="31">
        <v>10</v>
      </c>
      <c r="G13" s="31">
        <v>3</v>
      </c>
      <c r="H13" s="14">
        <f t="shared" si="0"/>
        <v>43.478260869565219</v>
      </c>
      <c r="I13" s="15">
        <f t="shared" si="1"/>
        <v>86.956521739130437</v>
      </c>
      <c r="J13" s="14">
        <f t="shared" si="2"/>
        <v>48.434782608695649</v>
      </c>
    </row>
    <row r="14" spans="1:20" x14ac:dyDescent="0.25">
      <c r="A14" s="20">
        <v>7</v>
      </c>
      <c r="B14" s="31" t="s">
        <v>39</v>
      </c>
      <c r="C14" s="31">
        <v>20</v>
      </c>
      <c r="D14" s="31">
        <v>1</v>
      </c>
      <c r="E14" s="31">
        <v>5</v>
      </c>
      <c r="F14" s="31">
        <v>12</v>
      </c>
      <c r="G14" s="31">
        <v>2</v>
      </c>
      <c r="H14" s="14">
        <f t="shared" si="0"/>
        <v>30</v>
      </c>
      <c r="I14" s="14">
        <f t="shared" si="1"/>
        <v>90</v>
      </c>
      <c r="J14" s="14">
        <f t="shared" si="2"/>
        <v>43.999999999999993</v>
      </c>
    </row>
    <row r="15" spans="1:20" x14ac:dyDescent="0.25">
      <c r="A15" s="31">
        <v>8</v>
      </c>
      <c r="B15" s="31" t="s">
        <v>39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5" t="e">
        <f t="shared" si="2"/>
        <v>#DIV/0!</v>
      </c>
    </row>
    <row r="16" spans="1:20" x14ac:dyDescent="0.25">
      <c r="A16" s="31" t="s">
        <v>36</v>
      </c>
      <c r="B16" s="31" t="s">
        <v>39</v>
      </c>
      <c r="C16" s="31"/>
      <c r="D16" s="31"/>
      <c r="E16" s="31"/>
      <c r="F16" s="31"/>
      <c r="G16" s="31"/>
      <c r="H16" s="14" t="e">
        <f t="shared" si="0"/>
        <v>#DIV/0!</v>
      </c>
      <c r="I16" s="13" t="e">
        <f t="shared" si="1"/>
        <v>#DIV/0!</v>
      </c>
      <c r="J16" s="14" t="e">
        <f t="shared" si="2"/>
        <v>#DIV/0!</v>
      </c>
    </row>
    <row r="17" spans="1:10" x14ac:dyDescent="0.25">
      <c r="A17" s="20" t="s">
        <v>37</v>
      </c>
      <c r="B17" s="31" t="s">
        <v>39</v>
      </c>
      <c r="C17" s="31"/>
      <c r="D17" s="31"/>
      <c r="E17" s="31"/>
      <c r="F17" s="31"/>
      <c r="G17" s="31"/>
      <c r="H17" s="15" t="e">
        <f t="shared" si="0"/>
        <v>#DIV/0!</v>
      </c>
      <c r="I17" s="14">
        <v>65.2</v>
      </c>
      <c r="J17" s="14" t="e">
        <f t="shared" si="2"/>
        <v>#DIV/0!</v>
      </c>
    </row>
    <row r="18" spans="1:10" x14ac:dyDescent="0.25">
      <c r="A18" s="2" t="s">
        <v>18</v>
      </c>
      <c r="B18" s="2">
        <f>SUM(B11:B17)</f>
        <v>0</v>
      </c>
      <c r="C18" s="2"/>
      <c r="D18" s="2"/>
      <c r="E18" s="2"/>
      <c r="F18" s="2"/>
      <c r="G18" s="2"/>
      <c r="H18" s="17" t="e">
        <f t="shared" si="0"/>
        <v>#DIV/0!</v>
      </c>
      <c r="I18" s="17" t="e">
        <f t="shared" ref="I18:I23" si="3">(D18+E18+F18)/C18*100</f>
        <v>#DIV/0!</v>
      </c>
      <c r="J18" s="16" t="e">
        <f t="shared" si="2"/>
        <v>#DIV/0!</v>
      </c>
    </row>
    <row r="19" spans="1:10" x14ac:dyDescent="0.25">
      <c r="A19" s="31">
        <v>10</v>
      </c>
      <c r="B19" s="31" t="s">
        <v>39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x14ac:dyDescent="0.25">
      <c r="A20" s="20">
        <v>11</v>
      </c>
      <c r="B20" s="31" t="s">
        <v>39</v>
      </c>
      <c r="C20" s="31"/>
      <c r="D20" s="31"/>
      <c r="E20" s="31"/>
      <c r="F20" s="31"/>
      <c r="G20" s="31"/>
      <c r="H20" s="13" t="e">
        <f t="shared" si="0"/>
        <v>#DIV/0!</v>
      </c>
      <c r="I20" s="13" t="e">
        <f t="shared" si="3"/>
        <v>#DIV/0!</v>
      </c>
      <c r="J20" s="13" t="e">
        <f t="shared" si="2"/>
        <v>#DIV/0!</v>
      </c>
    </row>
    <row r="21" spans="1:10" ht="24" x14ac:dyDescent="0.25">
      <c r="A21" s="3" t="s">
        <v>19</v>
      </c>
      <c r="B21" s="2"/>
      <c r="C21" s="2"/>
      <c r="D21" s="2"/>
      <c r="E21" s="2"/>
      <c r="F21" s="2"/>
      <c r="G21" s="2"/>
      <c r="H21" s="18" t="e">
        <f t="shared" si="0"/>
        <v>#DIV/0!</v>
      </c>
      <c r="I21" s="18" t="e">
        <f t="shared" si="3"/>
        <v>#DIV/0!</v>
      </c>
      <c r="J21" s="18" t="e">
        <f t="shared" si="2"/>
        <v>#DIV/0!</v>
      </c>
    </row>
    <row r="22" spans="1:10" ht="25.5" x14ac:dyDescent="0.25">
      <c r="A22" s="2" t="s">
        <v>20</v>
      </c>
      <c r="B22" s="2" t="e">
        <f>+#REF!+B18+B21</f>
        <v>#REF!</v>
      </c>
      <c r="C22" s="2"/>
      <c r="D22" s="2"/>
      <c r="E22" s="2"/>
      <c r="F22" s="2"/>
      <c r="G22" s="2"/>
      <c r="H22" s="26" t="e">
        <f t="shared" si="0"/>
        <v>#DIV/0!</v>
      </c>
      <c r="I22" s="27" t="e">
        <f t="shared" si="3"/>
        <v>#DIV/0!</v>
      </c>
      <c r="J22" s="26" t="e">
        <f t="shared" si="2"/>
        <v>#DIV/0!</v>
      </c>
    </row>
    <row r="23" spans="1:10" x14ac:dyDescent="0.25">
      <c r="A23" s="2" t="s">
        <v>21</v>
      </c>
      <c r="B23" s="2" t="e">
        <f>+B10+B18</f>
        <v>#VALUE!</v>
      </c>
      <c r="C23" s="2"/>
      <c r="D23" s="2"/>
      <c r="E23" s="2"/>
      <c r="F23" s="2"/>
      <c r="G23" s="2"/>
      <c r="H23" s="27" t="e">
        <f t="shared" si="0"/>
        <v>#DIV/0!</v>
      </c>
      <c r="I23" s="26" t="e">
        <f t="shared" si="3"/>
        <v>#DIV/0!</v>
      </c>
      <c r="J23" s="27" t="e">
        <f t="shared" si="2"/>
        <v>#DIV/0!</v>
      </c>
    </row>
  </sheetData>
  <mergeCells count="11">
    <mergeCell ref="I3:I4"/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4" sqref="C14"/>
    </sheetView>
  </sheetViews>
  <sheetFormatPr defaultRowHeight="15" x14ac:dyDescent="0.25"/>
  <cols>
    <col min="2" max="2" width="16" customWidth="1"/>
    <col min="3" max="3" width="14.57031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ht="15" customHeight="1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ht="14.25" customHeight="1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ht="16.5" customHeight="1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ht="12.75" customHeight="1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15.75" customHeight="1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14.25" customHeight="1" x14ac:dyDescent="0.25">
      <c r="A11" s="20" t="s">
        <v>35</v>
      </c>
      <c r="B11" s="31" t="s">
        <v>40</v>
      </c>
      <c r="C11" s="31">
        <v>18</v>
      </c>
      <c r="D11" s="31">
        <v>1</v>
      </c>
      <c r="E11" s="31">
        <v>6</v>
      </c>
      <c r="F11" s="31">
        <v>11</v>
      </c>
      <c r="G11" s="31">
        <v>0</v>
      </c>
      <c r="H11" s="14">
        <f t="shared" si="0"/>
        <v>38.888888888888893</v>
      </c>
      <c r="I11" s="13">
        <f t="shared" si="1"/>
        <v>100</v>
      </c>
      <c r="J11" s="15">
        <f t="shared" si="2"/>
        <v>48.888888888888893</v>
      </c>
    </row>
    <row r="12" spans="1:10" ht="16.5" customHeight="1" x14ac:dyDescent="0.25">
      <c r="A12" s="31">
        <v>6</v>
      </c>
      <c r="B12" s="31" t="s">
        <v>40</v>
      </c>
      <c r="C12" s="31">
        <v>23</v>
      </c>
      <c r="D12" s="31">
        <v>2</v>
      </c>
      <c r="E12" s="31">
        <v>8</v>
      </c>
      <c r="F12" s="31">
        <v>12</v>
      </c>
      <c r="G12" s="31">
        <v>1</v>
      </c>
      <c r="H12" s="14">
        <f t="shared" si="0"/>
        <v>43.478260869565219</v>
      </c>
      <c r="I12" s="15">
        <f t="shared" si="1"/>
        <v>95.652173913043484</v>
      </c>
      <c r="J12" s="14">
        <f t="shared" si="2"/>
        <v>50.347826086956523</v>
      </c>
    </row>
    <row r="13" spans="1:10" ht="15" customHeight="1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5">
        <f t="shared" si="0"/>
        <v>20</v>
      </c>
      <c r="I13" s="15">
        <f t="shared" si="1"/>
        <v>100</v>
      </c>
      <c r="J13" s="14">
        <f t="shared" si="2"/>
        <v>45.199999999999996</v>
      </c>
    </row>
    <row r="14" spans="1:10" ht="14.25" customHeight="1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ht="15" customHeight="1" x14ac:dyDescent="0.25">
      <c r="A15" s="31" t="s">
        <v>36</v>
      </c>
      <c r="B15" s="31" t="s">
        <v>41</v>
      </c>
      <c r="C15" s="31">
        <v>16</v>
      </c>
      <c r="D15" s="31">
        <v>1</v>
      </c>
      <c r="E15" s="31">
        <v>3</v>
      </c>
      <c r="F15" s="31">
        <v>12</v>
      </c>
      <c r="G15" s="31">
        <v>0</v>
      </c>
      <c r="H15" s="14">
        <f t="shared" si="0"/>
        <v>25</v>
      </c>
      <c r="I15" s="13">
        <f t="shared" si="1"/>
        <v>100</v>
      </c>
      <c r="J15" s="14">
        <f t="shared" si="2"/>
        <v>45.25</v>
      </c>
    </row>
    <row r="16" spans="1:10" ht="15" customHeight="1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ht="17.25" customHeight="1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ht="17.25" customHeight="1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4" sqref="C14"/>
    </sheetView>
  </sheetViews>
  <sheetFormatPr defaultRowHeight="15" x14ac:dyDescent="0.25"/>
  <cols>
    <col min="2" max="2" width="14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ht="16.5" customHeight="1" x14ac:dyDescent="0.25">
      <c r="A5" s="31" t="s">
        <v>32</v>
      </c>
      <c r="B5" s="31" t="s">
        <v>42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ht="15" customHeight="1" x14ac:dyDescent="0.25">
      <c r="A6" s="31" t="s">
        <v>33</v>
      </c>
      <c r="B6" s="32" t="s">
        <v>42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ht="12.75" customHeight="1" x14ac:dyDescent="0.25">
      <c r="A7" s="31">
        <v>3</v>
      </c>
      <c r="B7" s="32" t="s">
        <v>42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ht="15.75" customHeight="1" x14ac:dyDescent="0.25">
      <c r="A8" s="31">
        <v>4</v>
      </c>
      <c r="B8" s="32" t="s">
        <v>42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15" customHeight="1" x14ac:dyDescent="0.25">
      <c r="A10" s="20" t="s">
        <v>34</v>
      </c>
      <c r="B10" s="31" t="s">
        <v>42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14.25" customHeight="1" x14ac:dyDescent="0.25">
      <c r="A11" s="20" t="s">
        <v>35</v>
      </c>
      <c r="B11" s="32" t="s">
        <v>42</v>
      </c>
      <c r="C11" s="31">
        <v>17</v>
      </c>
      <c r="D11" s="31">
        <v>1</v>
      </c>
      <c r="E11" s="31">
        <v>6</v>
      </c>
      <c r="F11" s="31">
        <v>10</v>
      </c>
      <c r="G11" s="31">
        <v>0</v>
      </c>
      <c r="H11" s="14">
        <f t="shared" si="0"/>
        <v>41.17647058823529</v>
      </c>
      <c r="I11" s="13">
        <f t="shared" si="1"/>
        <v>100</v>
      </c>
      <c r="J11" s="15">
        <f t="shared" si="2"/>
        <v>49.647058823529413</v>
      </c>
    </row>
    <row r="12" spans="1:10" ht="14.25" customHeight="1" x14ac:dyDescent="0.25">
      <c r="A12" s="31">
        <v>6</v>
      </c>
      <c r="B12" s="32" t="s">
        <v>42</v>
      </c>
      <c r="C12" s="31">
        <v>20</v>
      </c>
      <c r="D12" s="31">
        <v>3</v>
      </c>
      <c r="E12" s="31">
        <v>4</v>
      </c>
      <c r="F12" s="31">
        <v>13</v>
      </c>
      <c r="G12" s="31">
        <v>0</v>
      </c>
      <c r="H12" s="14">
        <f t="shared" si="0"/>
        <v>35</v>
      </c>
      <c r="I12" s="13">
        <f t="shared" si="1"/>
        <v>100</v>
      </c>
      <c r="J12" s="14">
        <f t="shared" si="2"/>
        <v>51.2</v>
      </c>
    </row>
    <row r="13" spans="1:10" x14ac:dyDescent="0.25">
      <c r="A13" s="20">
        <v>7</v>
      </c>
      <c r="B13" s="32" t="s">
        <v>42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2" t="s">
        <v>42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2" t="s">
        <v>42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2" t="s">
        <v>42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42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2" t="s">
        <v>42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3" sqref="C13"/>
    </sheetView>
  </sheetViews>
  <sheetFormatPr defaultRowHeight="15" x14ac:dyDescent="0.25"/>
  <cols>
    <col min="2" max="2" width="14.285156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43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2" t="s">
        <v>43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2" t="s">
        <v>43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2" t="s">
        <v>43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16.5" customHeight="1" x14ac:dyDescent="0.25">
      <c r="A10" s="20" t="s">
        <v>34</v>
      </c>
      <c r="B10" s="31" t="s">
        <v>43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16.5" customHeight="1" x14ac:dyDescent="0.25">
      <c r="A11" s="20" t="s">
        <v>35</v>
      </c>
      <c r="B11" s="32" t="s">
        <v>43</v>
      </c>
      <c r="C11" s="31">
        <v>17</v>
      </c>
      <c r="D11" s="31">
        <v>4</v>
      </c>
      <c r="E11" s="31">
        <v>3</v>
      </c>
      <c r="F11" s="31">
        <v>10</v>
      </c>
      <c r="G11" s="31">
        <v>0</v>
      </c>
      <c r="H11" s="14">
        <f t="shared" si="0"/>
        <v>41.17647058823529</v>
      </c>
      <c r="I11" s="13">
        <f t="shared" si="1"/>
        <v>100</v>
      </c>
      <c r="J11" s="15">
        <f t="shared" si="2"/>
        <v>55.999999999999993</v>
      </c>
    </row>
    <row r="12" spans="1:10" x14ac:dyDescent="0.25">
      <c r="A12" s="31">
        <v>6</v>
      </c>
      <c r="B12" s="32" t="s">
        <v>43</v>
      </c>
      <c r="C12" s="31">
        <v>20</v>
      </c>
      <c r="D12" s="31">
        <v>4</v>
      </c>
      <c r="E12" s="31">
        <v>4</v>
      </c>
      <c r="F12" s="31">
        <v>12</v>
      </c>
      <c r="G12" s="31">
        <v>0</v>
      </c>
      <c r="H12" s="14">
        <f t="shared" si="0"/>
        <v>40</v>
      </c>
      <c r="I12" s="13">
        <f t="shared" si="1"/>
        <v>100</v>
      </c>
      <c r="J12" s="14">
        <f t="shared" si="2"/>
        <v>54.400000000000006</v>
      </c>
    </row>
    <row r="13" spans="1:10" x14ac:dyDescent="0.25">
      <c r="A13" s="20">
        <v>7</v>
      </c>
      <c r="B13" s="32" t="s">
        <v>43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2" t="s">
        <v>43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2" t="s">
        <v>43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2" t="s">
        <v>43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43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2" t="s">
        <v>43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" sqref="C2:C4"/>
    </sheetView>
  </sheetViews>
  <sheetFormatPr defaultRowHeight="15" x14ac:dyDescent="0.25"/>
  <cols>
    <col min="2" max="2" width="17.1406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ht="23.25" customHeight="1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44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2" t="s">
        <v>44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2" t="s">
        <v>44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2" t="s">
        <v>44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x14ac:dyDescent="0.25">
      <c r="A10" s="20" t="s">
        <v>34</v>
      </c>
      <c r="B10" s="31" t="s">
        <v>44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x14ac:dyDescent="0.25">
      <c r="A11" s="20" t="s">
        <v>35</v>
      </c>
      <c r="B11" s="32" t="s">
        <v>44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x14ac:dyDescent="0.25">
      <c r="A12" s="31">
        <v>6</v>
      </c>
      <c r="B12" s="32" t="s">
        <v>44</v>
      </c>
      <c r="C12" s="31"/>
      <c r="D12" s="31"/>
      <c r="E12" s="31"/>
      <c r="F12" s="31"/>
      <c r="G12" s="31"/>
      <c r="H12" s="14" t="e">
        <f t="shared" si="0"/>
        <v>#DIV/0!</v>
      </c>
      <c r="I12" s="13" t="e">
        <f t="shared" si="1"/>
        <v>#DIV/0!</v>
      </c>
      <c r="J12" s="14" t="e">
        <f t="shared" si="2"/>
        <v>#DIV/0!</v>
      </c>
    </row>
    <row r="13" spans="1:10" x14ac:dyDescent="0.25">
      <c r="A13" s="20">
        <v>7</v>
      </c>
      <c r="B13" s="32" t="s">
        <v>44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2" t="s">
        <v>44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2" t="s">
        <v>44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2" t="s">
        <v>44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44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2" t="s">
        <v>44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ht="25.5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ht="25.5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ht="25.5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ht="25.5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25.5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25.5" x14ac:dyDescent="0.25">
      <c r="A11" s="20" t="s">
        <v>35</v>
      </c>
      <c r="B11" s="31" t="s">
        <v>40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ht="25.5" x14ac:dyDescent="0.25">
      <c r="A12" s="31" t="s">
        <v>35</v>
      </c>
      <c r="B12" s="31" t="s">
        <v>40</v>
      </c>
      <c r="C12" s="31"/>
      <c r="D12" s="31"/>
      <c r="E12" s="31"/>
      <c r="F12" s="31"/>
      <c r="G12" s="31"/>
      <c r="H12" s="14" t="e">
        <f t="shared" si="0"/>
        <v>#DIV/0!</v>
      </c>
      <c r="I12" s="13" t="e">
        <f t="shared" si="1"/>
        <v>#DIV/0!</v>
      </c>
      <c r="J12" s="14" t="e">
        <f t="shared" si="2"/>
        <v>#DIV/0!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6" sqref="F16"/>
    </sheetView>
  </sheetViews>
  <sheetFormatPr defaultRowHeight="15" x14ac:dyDescent="0.25"/>
  <cols>
    <col min="2" max="2" width="14.140625" customWidth="1"/>
  </cols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x14ac:dyDescent="0.25">
      <c r="A11" s="20" t="s">
        <v>35</v>
      </c>
      <c r="B11" s="31" t="s">
        <v>40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x14ac:dyDescent="0.25">
      <c r="A12" s="31">
        <v>6</v>
      </c>
      <c r="B12" s="31" t="s">
        <v>40</v>
      </c>
      <c r="C12" s="31">
        <v>20</v>
      </c>
      <c r="D12" s="31">
        <v>4</v>
      </c>
      <c r="E12" s="31">
        <v>9</v>
      </c>
      <c r="F12" s="31">
        <v>7</v>
      </c>
      <c r="G12" s="31">
        <v>0</v>
      </c>
      <c r="H12" s="14">
        <f t="shared" si="0"/>
        <v>65</v>
      </c>
      <c r="I12" s="13">
        <f t="shared" si="1"/>
        <v>100</v>
      </c>
      <c r="J12" s="14">
        <f t="shared" si="2"/>
        <v>61.4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sheetData>
    <row r="1" spans="1:10" ht="15.75" x14ac:dyDescent="0.25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9" t="s">
        <v>2</v>
      </c>
      <c r="B2" s="47" t="s">
        <v>38</v>
      </c>
      <c r="C2" s="47" t="s">
        <v>23</v>
      </c>
      <c r="D2" s="49" t="s">
        <v>5</v>
      </c>
      <c r="E2" s="49"/>
      <c r="F2" s="49"/>
      <c r="G2" s="49"/>
      <c r="H2" s="49"/>
      <c r="I2" s="49"/>
      <c r="J2" s="49"/>
    </row>
    <row r="3" spans="1:10" x14ac:dyDescent="0.25">
      <c r="A3" s="49"/>
      <c r="B3" s="52"/>
      <c r="C3" s="52"/>
      <c r="D3" s="49" t="s">
        <v>7</v>
      </c>
      <c r="E3" s="49" t="s">
        <v>8</v>
      </c>
      <c r="F3" s="49" t="s">
        <v>9</v>
      </c>
      <c r="G3" s="49" t="s">
        <v>10</v>
      </c>
      <c r="H3" s="47" t="s">
        <v>25</v>
      </c>
      <c r="I3" s="47" t="s">
        <v>26</v>
      </c>
      <c r="J3" s="49" t="s">
        <v>12</v>
      </c>
    </row>
    <row r="4" spans="1:10" x14ac:dyDescent="0.25">
      <c r="A4" s="49"/>
      <c r="B4" s="48"/>
      <c r="C4" s="48"/>
      <c r="D4" s="49"/>
      <c r="E4" s="49"/>
      <c r="F4" s="49"/>
      <c r="G4" s="49"/>
      <c r="H4" s="48"/>
      <c r="I4" s="48"/>
      <c r="J4" s="49"/>
    </row>
    <row r="5" spans="1:10" ht="25.5" x14ac:dyDescent="0.25">
      <c r="A5" s="31" t="s">
        <v>32</v>
      </c>
      <c r="B5" s="31" t="s">
        <v>40</v>
      </c>
      <c r="C5" s="31">
        <v>17</v>
      </c>
      <c r="D5" s="12"/>
      <c r="E5" s="12"/>
      <c r="F5" s="12"/>
      <c r="G5" s="12"/>
      <c r="H5" s="13"/>
      <c r="I5" s="13"/>
      <c r="J5" s="13"/>
    </row>
    <row r="6" spans="1:10" ht="25.5" x14ac:dyDescent="0.25">
      <c r="A6" s="31" t="s">
        <v>33</v>
      </c>
      <c r="B6" s="31" t="s">
        <v>40</v>
      </c>
      <c r="C6" s="31">
        <v>17</v>
      </c>
      <c r="D6" s="12"/>
      <c r="E6" s="12"/>
      <c r="F6" s="12"/>
      <c r="G6" s="12"/>
      <c r="H6" s="14">
        <f t="shared" ref="H6:H22" si="0">(D6+E6)/C6*100</f>
        <v>0</v>
      </c>
      <c r="I6" s="13">
        <f t="shared" ref="I6:I15" si="1">(D6+E6+F6)/C6*100</f>
        <v>0</v>
      </c>
      <c r="J6" s="13">
        <v>58.8</v>
      </c>
    </row>
    <row r="7" spans="1:10" ht="25.5" x14ac:dyDescent="0.25">
      <c r="A7" s="31">
        <v>3</v>
      </c>
      <c r="B7" s="31" t="s">
        <v>40</v>
      </c>
      <c r="C7" s="31">
        <v>19</v>
      </c>
      <c r="D7" s="31"/>
      <c r="E7" s="31"/>
      <c r="F7" s="31"/>
      <c r="G7" s="31"/>
      <c r="H7" s="14">
        <f t="shared" si="0"/>
        <v>0</v>
      </c>
      <c r="I7" s="13">
        <f t="shared" si="1"/>
        <v>0</v>
      </c>
      <c r="J7" s="13">
        <v>52.9</v>
      </c>
    </row>
    <row r="8" spans="1:10" ht="25.5" x14ac:dyDescent="0.25">
      <c r="A8" s="31">
        <v>4</v>
      </c>
      <c r="B8" s="31" t="s">
        <v>40</v>
      </c>
      <c r="C8" s="31">
        <v>17</v>
      </c>
      <c r="D8" s="31"/>
      <c r="E8" s="31"/>
      <c r="F8" s="31"/>
      <c r="G8" s="31"/>
      <c r="H8" s="15">
        <f t="shared" si="0"/>
        <v>0</v>
      </c>
      <c r="I8" s="13">
        <f t="shared" si="1"/>
        <v>0</v>
      </c>
      <c r="J8" s="13">
        <v>53.2</v>
      </c>
    </row>
    <row r="9" spans="1:10" x14ac:dyDescent="0.25">
      <c r="A9" s="2" t="s">
        <v>17</v>
      </c>
      <c r="B9" s="2" t="e">
        <f>+B5+B6+B7+B8</f>
        <v>#VALUE!</v>
      </c>
      <c r="C9" s="2"/>
      <c r="D9" s="2"/>
      <c r="E9" s="2"/>
      <c r="F9" s="2"/>
      <c r="G9" s="2"/>
      <c r="H9" s="19" t="e">
        <f t="shared" si="0"/>
        <v>#DIV/0!</v>
      </c>
      <c r="I9" s="18" t="e">
        <f t="shared" si="1"/>
        <v>#DIV/0!</v>
      </c>
      <c r="J9" s="18">
        <v>54.4</v>
      </c>
    </row>
    <row r="10" spans="1:10" ht="25.5" x14ac:dyDescent="0.25">
      <c r="A10" s="20" t="s">
        <v>34</v>
      </c>
      <c r="B10" s="31" t="s">
        <v>40</v>
      </c>
      <c r="C10" s="31"/>
      <c r="D10" s="31"/>
      <c r="E10" s="31"/>
      <c r="F10" s="31"/>
      <c r="G10" s="31"/>
      <c r="H10" s="15" t="e">
        <f t="shared" si="0"/>
        <v>#DIV/0!</v>
      </c>
      <c r="I10" s="13" t="e">
        <f t="shared" si="1"/>
        <v>#DIV/0!</v>
      </c>
      <c r="J10" s="15" t="e">
        <f t="shared" ref="J10:J22" si="2">(D10*1+E10*0.64+F10*0.36+G10*0.14)/C10*100</f>
        <v>#DIV/0!</v>
      </c>
    </row>
    <row r="11" spans="1:10" ht="25.5" x14ac:dyDescent="0.25">
      <c r="A11" s="20" t="s">
        <v>35</v>
      </c>
      <c r="B11" s="31" t="s">
        <v>40</v>
      </c>
      <c r="C11" s="31"/>
      <c r="D11" s="31"/>
      <c r="E11" s="31"/>
      <c r="F11" s="31"/>
      <c r="G11" s="31"/>
      <c r="H11" s="14" t="e">
        <f t="shared" si="0"/>
        <v>#DIV/0!</v>
      </c>
      <c r="I11" s="13" t="e">
        <f t="shared" si="1"/>
        <v>#DIV/0!</v>
      </c>
      <c r="J11" s="15" t="e">
        <f t="shared" si="2"/>
        <v>#DIV/0!</v>
      </c>
    </row>
    <row r="12" spans="1:10" ht="25.5" x14ac:dyDescent="0.25">
      <c r="A12" s="31" t="s">
        <v>35</v>
      </c>
      <c r="B12" s="31" t="s">
        <v>40</v>
      </c>
      <c r="C12" s="31"/>
      <c r="D12" s="31"/>
      <c r="E12" s="31"/>
      <c r="F12" s="31"/>
      <c r="G12" s="31"/>
      <c r="H12" s="14" t="e">
        <f t="shared" si="0"/>
        <v>#DIV/0!</v>
      </c>
      <c r="I12" s="13" t="e">
        <f t="shared" si="1"/>
        <v>#DIV/0!</v>
      </c>
      <c r="J12" s="14" t="e">
        <f t="shared" si="2"/>
        <v>#DIV/0!</v>
      </c>
    </row>
    <row r="13" spans="1:10" x14ac:dyDescent="0.25">
      <c r="A13" s="20">
        <v>7</v>
      </c>
      <c r="B13" s="31" t="s">
        <v>41</v>
      </c>
      <c r="C13" s="31">
        <v>20</v>
      </c>
      <c r="D13" s="31">
        <v>2</v>
      </c>
      <c r="E13" s="31">
        <v>2</v>
      </c>
      <c r="F13" s="31">
        <v>16</v>
      </c>
      <c r="G13" s="31">
        <v>0</v>
      </c>
      <c r="H13" s="14">
        <f t="shared" si="0"/>
        <v>20</v>
      </c>
      <c r="I13" s="14">
        <f t="shared" si="1"/>
        <v>100</v>
      </c>
      <c r="J13" s="14">
        <f t="shared" si="2"/>
        <v>45.199999999999996</v>
      </c>
    </row>
    <row r="14" spans="1:10" x14ac:dyDescent="0.25">
      <c r="A14" s="31">
        <v>8</v>
      </c>
      <c r="B14" s="31" t="s">
        <v>41</v>
      </c>
      <c r="C14" s="31"/>
      <c r="D14" s="31"/>
      <c r="E14" s="31"/>
      <c r="F14" s="31"/>
      <c r="G14" s="31"/>
      <c r="H14" s="14" t="e">
        <f t="shared" si="0"/>
        <v>#DIV/0!</v>
      </c>
      <c r="I14" s="13" t="e">
        <f t="shared" si="1"/>
        <v>#DIV/0!</v>
      </c>
      <c r="J14" s="15" t="e">
        <f t="shared" si="2"/>
        <v>#DIV/0!</v>
      </c>
    </row>
    <row r="15" spans="1:10" x14ac:dyDescent="0.25">
      <c r="A15" s="31" t="s">
        <v>36</v>
      </c>
      <c r="B15" s="31" t="s">
        <v>41</v>
      </c>
      <c r="C15" s="31"/>
      <c r="D15" s="31"/>
      <c r="E15" s="31"/>
      <c r="F15" s="31"/>
      <c r="G15" s="31"/>
      <c r="H15" s="14" t="e">
        <f t="shared" si="0"/>
        <v>#DIV/0!</v>
      </c>
      <c r="I15" s="13" t="e">
        <f t="shared" si="1"/>
        <v>#DIV/0!</v>
      </c>
      <c r="J15" s="14" t="e">
        <f t="shared" si="2"/>
        <v>#DIV/0!</v>
      </c>
    </row>
    <row r="16" spans="1:10" x14ac:dyDescent="0.25">
      <c r="A16" s="20" t="s">
        <v>37</v>
      </c>
      <c r="B16" s="31" t="s">
        <v>41</v>
      </c>
      <c r="C16" s="31"/>
      <c r="D16" s="31"/>
      <c r="E16" s="31"/>
      <c r="F16" s="31"/>
      <c r="G16" s="31"/>
      <c r="H16" s="15" t="e">
        <f t="shared" si="0"/>
        <v>#DIV/0!</v>
      </c>
      <c r="I16" s="14">
        <v>65.2</v>
      </c>
      <c r="J16" s="14" t="e">
        <f t="shared" si="2"/>
        <v>#DIV/0!</v>
      </c>
    </row>
    <row r="17" spans="1:10" x14ac:dyDescent="0.25">
      <c r="A17" s="2" t="s">
        <v>18</v>
      </c>
      <c r="B17" s="2">
        <f>SUM(B10:B16)</f>
        <v>0</v>
      </c>
      <c r="C17" s="2"/>
      <c r="D17" s="2"/>
      <c r="E17" s="2"/>
      <c r="F17" s="2"/>
      <c r="G17" s="2"/>
      <c r="H17" s="17" t="e">
        <f t="shared" si="0"/>
        <v>#DIV/0!</v>
      </c>
      <c r="I17" s="17" t="e">
        <f t="shared" ref="I17:I22" si="3">(D17+E17+F17)/C17*100</f>
        <v>#DIV/0!</v>
      </c>
      <c r="J17" s="16" t="e">
        <f t="shared" si="2"/>
        <v>#DIV/0!</v>
      </c>
    </row>
    <row r="18" spans="1:10" x14ac:dyDescent="0.25">
      <c r="A18" s="31">
        <v>10</v>
      </c>
      <c r="B18" s="31" t="s">
        <v>41</v>
      </c>
      <c r="C18" s="31"/>
      <c r="D18" s="31"/>
      <c r="E18" s="31"/>
      <c r="F18" s="31"/>
      <c r="G18" s="31"/>
      <c r="H18" s="13" t="e">
        <f t="shared" si="0"/>
        <v>#DIV/0!</v>
      </c>
      <c r="I18" s="13" t="e">
        <f t="shared" si="3"/>
        <v>#DIV/0!</v>
      </c>
      <c r="J18" s="13" t="e">
        <f t="shared" si="2"/>
        <v>#DIV/0!</v>
      </c>
    </row>
    <row r="19" spans="1:10" x14ac:dyDescent="0.25">
      <c r="A19" s="20">
        <v>11</v>
      </c>
      <c r="B19" s="31" t="s">
        <v>41</v>
      </c>
      <c r="C19" s="31"/>
      <c r="D19" s="31"/>
      <c r="E19" s="31"/>
      <c r="F19" s="31"/>
      <c r="G19" s="31"/>
      <c r="H19" s="13" t="e">
        <f t="shared" si="0"/>
        <v>#DIV/0!</v>
      </c>
      <c r="I19" s="13" t="e">
        <f t="shared" si="3"/>
        <v>#DIV/0!</v>
      </c>
      <c r="J19" s="13" t="e">
        <f t="shared" si="2"/>
        <v>#DIV/0!</v>
      </c>
    </row>
    <row r="20" spans="1:10" ht="24" x14ac:dyDescent="0.25">
      <c r="A20" s="3" t="s">
        <v>19</v>
      </c>
      <c r="B20" s="2"/>
      <c r="C20" s="2"/>
      <c r="D20" s="2"/>
      <c r="E20" s="2"/>
      <c r="F20" s="2"/>
      <c r="G20" s="2"/>
      <c r="H20" s="18" t="e">
        <f t="shared" si="0"/>
        <v>#DIV/0!</v>
      </c>
      <c r="I20" s="18" t="e">
        <f t="shared" si="3"/>
        <v>#DIV/0!</v>
      </c>
      <c r="J20" s="18" t="e">
        <f t="shared" si="2"/>
        <v>#DIV/0!</v>
      </c>
    </row>
    <row r="21" spans="1:10" ht="25.5" x14ac:dyDescent="0.25">
      <c r="A21" s="2" t="s">
        <v>20</v>
      </c>
      <c r="B21" s="2" t="e">
        <f>+#REF!+B17+B20</f>
        <v>#REF!</v>
      </c>
      <c r="C21" s="2"/>
      <c r="D21" s="2"/>
      <c r="E21" s="2"/>
      <c r="F21" s="2"/>
      <c r="G21" s="2"/>
      <c r="H21" s="26" t="e">
        <f t="shared" si="0"/>
        <v>#DIV/0!</v>
      </c>
      <c r="I21" s="27" t="e">
        <f t="shared" si="3"/>
        <v>#DIV/0!</v>
      </c>
      <c r="J21" s="26" t="e">
        <f t="shared" si="2"/>
        <v>#DIV/0!</v>
      </c>
    </row>
    <row r="22" spans="1:10" x14ac:dyDescent="0.25">
      <c r="A22" s="2" t="s">
        <v>21</v>
      </c>
      <c r="B22" s="2" t="e">
        <f>+B9+B17</f>
        <v>#VALUE!</v>
      </c>
      <c r="C22" s="2"/>
      <c r="D22" s="2"/>
      <c r="E22" s="2"/>
      <c r="F22" s="2"/>
      <c r="G22" s="2"/>
      <c r="H22" s="27" t="e">
        <f t="shared" si="0"/>
        <v>#DIV/0!</v>
      </c>
      <c r="I22" s="26" t="e">
        <f t="shared" si="3"/>
        <v>#DIV/0!</v>
      </c>
      <c r="J22" s="27" t="e">
        <f t="shared" si="2"/>
        <v>#DIV/0!</v>
      </c>
    </row>
  </sheetData>
  <mergeCells count="11">
    <mergeCell ref="J3:J4"/>
    <mergeCell ref="A2:A4"/>
    <mergeCell ref="B2:B4"/>
    <mergeCell ref="C2:C4"/>
    <mergeCell ref="D2:J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четверть </vt:lpstr>
      <vt:lpstr>русский язык </vt:lpstr>
      <vt:lpstr>математика</vt:lpstr>
      <vt:lpstr>кабардинский язык</vt:lpstr>
      <vt:lpstr>кабард.лит.</vt:lpstr>
      <vt:lpstr>физика</vt:lpstr>
      <vt:lpstr>химия</vt:lpstr>
      <vt:lpstr>биология</vt:lpstr>
      <vt:lpstr>география</vt:lpstr>
      <vt:lpstr>история</vt:lpstr>
      <vt:lpstr>обществознание</vt:lpstr>
      <vt:lpstr>литература</vt:lpstr>
      <vt:lpstr>ИКТ</vt:lpstr>
      <vt:lpstr>англ.язык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07</cp:lastModifiedBy>
  <cp:lastPrinted>2015-11-10T06:11:52Z</cp:lastPrinted>
  <dcterms:created xsi:type="dcterms:W3CDTF">2012-11-06T15:30:35Z</dcterms:created>
  <dcterms:modified xsi:type="dcterms:W3CDTF">2017-01-05T14:57:43Z</dcterms:modified>
</cp:coreProperties>
</file>